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-00 - Vedlejší rozpočto..." sheetId="2" r:id="rId2"/>
    <sheet name="SO-01 - Levý břeh" sheetId="3" r:id="rId3"/>
    <sheet name="SO-02 - Pravý břeh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'SO-00 - Vedlejší rozpočto...'!$C$120:$K$164</definedName>
    <definedName name="_xlnm.Print_Area" localSheetId="1">'SO-00 - Vedlejší rozpočto...'!$C$4:$J$76,'SO-00 - Vedlejší rozpočto...'!$C$82:$J$102,'SO-00 - Vedlejší rozpočto...'!$C$108:$K$164</definedName>
    <definedName name="_xlnm.Print_Titles" localSheetId="1">'SO-00 - Vedlejší rozpočto...'!$120:$120</definedName>
    <definedName name="_xlnm._FilterDatabase" localSheetId="2" hidden="1">'SO-01 - Levý břeh'!$C$124:$K$255</definedName>
    <definedName name="_xlnm.Print_Area" localSheetId="2">'SO-01 - Levý břeh'!$C$4:$J$76,'SO-01 - Levý břeh'!$C$82:$J$106,'SO-01 - Levý břeh'!$C$112:$K$255</definedName>
    <definedName name="_xlnm.Print_Titles" localSheetId="2">'SO-01 - Levý břeh'!$124:$124</definedName>
    <definedName name="_xlnm._FilterDatabase" localSheetId="3" hidden="1">'SO-02 - Pravý břeh'!$C$123:$K$247</definedName>
    <definedName name="_xlnm.Print_Area" localSheetId="3">'SO-02 - Pravý břeh'!$C$4:$J$76,'SO-02 - Pravý břeh'!$C$82:$J$105,'SO-02 - Pravý břeh'!$C$111:$K$247</definedName>
    <definedName name="_xlnm.Print_Titles" localSheetId="3">'SO-02 - Pravý břeh'!$123:$123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199"/>
  <c r="BH199"/>
  <c r="BG199"/>
  <c r="BF199"/>
  <c r="T199"/>
  <c r="R199"/>
  <c r="P199"/>
  <c r="BI193"/>
  <c r="BH193"/>
  <c r="BG193"/>
  <c r="BF193"/>
  <c r="T193"/>
  <c r="R193"/>
  <c r="P193"/>
  <c r="BI187"/>
  <c r="BH187"/>
  <c r="BG187"/>
  <c r="BF187"/>
  <c r="T187"/>
  <c r="R187"/>
  <c r="P187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33"/>
  <c r="BH133"/>
  <c r="BG133"/>
  <c r="BF133"/>
  <c r="T133"/>
  <c r="T126"/>
  <c r="R133"/>
  <c r="R126"/>
  <c r="P133"/>
  <c r="P126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114"/>
  <c i="3" r="J37"/>
  <c r="J36"/>
  <c i="1" r="AY96"/>
  <c i="3" r="J35"/>
  <c i="1" r="AX96"/>
  <c i="3"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2"/>
  <c r="BH182"/>
  <c r="BG182"/>
  <c r="BF182"/>
  <c r="T182"/>
  <c r="R182"/>
  <c r="P182"/>
  <c r="BI177"/>
  <c r="BH177"/>
  <c r="BG177"/>
  <c r="BF177"/>
  <c r="T177"/>
  <c r="R177"/>
  <c r="P177"/>
  <c r="BI171"/>
  <c r="BH171"/>
  <c r="BG171"/>
  <c r="BF171"/>
  <c r="T171"/>
  <c r="R171"/>
  <c r="P171"/>
  <c r="BI166"/>
  <c r="BH166"/>
  <c r="BG166"/>
  <c r="BF166"/>
  <c r="T166"/>
  <c r="T159"/>
  <c r="R166"/>
  <c r="R159"/>
  <c r="P166"/>
  <c r="P159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121"/>
  <c r="J14"/>
  <c r="J12"/>
  <c r="J119"/>
  <c r="E7"/>
  <c r="E85"/>
  <c i="2" r="T136"/>
  <c r="R136"/>
  <c r="P136"/>
  <c r="BK136"/>
  <c r="J37"/>
  <c r="J36"/>
  <c i="1" r="AY95"/>
  <c i="2" r="J35"/>
  <c i="1" r="AX95"/>
  <c i="2" r="BI156"/>
  <c r="BH156"/>
  <c r="BG156"/>
  <c r="BF156"/>
  <c r="T156"/>
  <c r="T155"/>
  <c r="R156"/>
  <c r="R155"/>
  <c r="P156"/>
  <c r="P155"/>
  <c r="BI147"/>
  <c r="BH147"/>
  <c r="BG147"/>
  <c r="BF147"/>
  <c r="T147"/>
  <c r="T146"/>
  <c r="R147"/>
  <c r="R146"/>
  <c r="P147"/>
  <c r="P146"/>
  <c r="BI137"/>
  <c r="BH137"/>
  <c r="BG137"/>
  <c r="BF137"/>
  <c r="T137"/>
  <c r="R137"/>
  <c r="P137"/>
  <c r="BI130"/>
  <c r="BH130"/>
  <c r="BG130"/>
  <c r="BF130"/>
  <c r="T130"/>
  <c r="R130"/>
  <c r="P130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111"/>
  <c i="1" r="L90"/>
  <c r="AM90"/>
  <c r="AM89"/>
  <c r="L89"/>
  <c r="AM87"/>
  <c r="L87"/>
  <c r="L85"/>
  <c r="L84"/>
  <c i="4" r="BK246"/>
  <c r="BK241"/>
  <c r="J236"/>
  <c r="J230"/>
  <c r="J225"/>
  <c r="J220"/>
  <c r="BK216"/>
  <c r="BK213"/>
  <c r="J210"/>
  <c r="BK208"/>
  <c r="J199"/>
  <c r="BK193"/>
  <c r="J187"/>
  <c r="J180"/>
  <c r="BK176"/>
  <c r="J172"/>
  <c r="BK166"/>
  <c r="BK161"/>
  <c r="J155"/>
  <c r="BK149"/>
  <c r="J133"/>
  <c r="BK127"/>
  <c i="3" r="BK254"/>
  <c r="J249"/>
  <c r="BK244"/>
  <c r="J238"/>
  <c r="J233"/>
  <c r="BK228"/>
  <c r="J224"/>
  <c r="BK221"/>
  <c r="J218"/>
  <c r="BK216"/>
  <c r="J208"/>
  <c r="J202"/>
  <c r="J196"/>
  <c r="BK192"/>
  <c r="J188"/>
  <c r="J182"/>
  <c r="BK177"/>
  <c r="J171"/>
  <c r="BK166"/>
  <c r="J160"/>
  <c r="J155"/>
  <c r="BK151"/>
  <c r="BK147"/>
  <c r="J143"/>
  <c r="J139"/>
  <c r="BK135"/>
  <c r="J135"/>
  <c r="BK131"/>
  <c r="BK128"/>
  <c i="2" r="BK156"/>
  <c r="BK147"/>
  <c r="J137"/>
  <c r="BK130"/>
  <c r="BK124"/>
  <c i="4" r="J246"/>
  <c r="J241"/>
  <c r="BK236"/>
  <c r="BK230"/>
  <c r="BK225"/>
  <c r="BK220"/>
  <c r="J216"/>
  <c r="J213"/>
  <c r="BK210"/>
  <c r="J208"/>
  <c r="BK199"/>
  <c r="J193"/>
  <c r="BK187"/>
  <c r="BK180"/>
  <c r="J176"/>
  <c r="BK172"/>
  <c r="J166"/>
  <c r="J161"/>
  <c r="BK155"/>
  <c r="J149"/>
  <c r="BK133"/>
  <c r="J127"/>
  <c i="3" r="J254"/>
  <c r="BK249"/>
  <c r="J244"/>
  <c r="BK238"/>
  <c r="BK233"/>
  <c r="J228"/>
  <c r="BK224"/>
  <c r="J221"/>
  <c r="BK218"/>
  <c r="J216"/>
  <c r="BK208"/>
  <c r="BK202"/>
  <c r="BK196"/>
  <c r="J192"/>
  <c r="BK188"/>
  <c r="BK182"/>
  <c r="J177"/>
  <c r="BK171"/>
  <c r="J166"/>
  <c r="BK160"/>
  <c r="BK155"/>
  <c r="J151"/>
  <c r="J147"/>
  <c r="BK143"/>
  <c r="BK139"/>
  <c r="J131"/>
  <c r="J128"/>
  <c i="2" r="J156"/>
  <c r="J147"/>
  <c r="BK137"/>
  <c r="J130"/>
  <c r="J124"/>
  <c i="1" r="AS94"/>
  <c i="2" l="1" r="R123"/>
  <c r="R122"/>
  <c r="R121"/>
  <c r="T123"/>
  <c r="T122"/>
  <c r="T121"/>
  <c i="3" r="BK127"/>
  <c r="R127"/>
  <c r="BK170"/>
  <c r="J170"/>
  <c r="J100"/>
  <c r="P170"/>
  <c r="BK181"/>
  <c r="J181"/>
  <c r="J101"/>
  <c r="R181"/>
  <c r="BK215"/>
  <c r="J215"/>
  <c r="J102"/>
  <c r="R215"/>
  <c r="BK227"/>
  <c r="J227"/>
  <c r="J105"/>
  <c r="T227"/>
  <c r="T226"/>
  <c i="4" r="BK165"/>
  <c r="J165"/>
  <c r="J100"/>
  <c i="2" r="BK123"/>
  <c r="J123"/>
  <c r="J98"/>
  <c r="P123"/>
  <c r="P122"/>
  <c r="P121"/>
  <c i="1" r="AU95"/>
  <c i="2" r="J136"/>
  <c r="J99"/>
  <c i="3" r="P127"/>
  <c r="T127"/>
  <c r="R170"/>
  <c r="T170"/>
  <c r="P181"/>
  <c r="T181"/>
  <c r="P215"/>
  <c r="T215"/>
  <c r="P227"/>
  <c r="P226"/>
  <c r="R227"/>
  <c r="R226"/>
  <c i="4" r="BK148"/>
  <c r="J148"/>
  <c r="J99"/>
  <c r="P148"/>
  <c r="P125"/>
  <c r="P124"/>
  <c i="1" r="AU97"/>
  <c i="4" r="R148"/>
  <c r="R125"/>
  <c r="R124"/>
  <c r="T148"/>
  <c r="T125"/>
  <c r="T124"/>
  <c r="P165"/>
  <c r="R165"/>
  <c r="T165"/>
  <c r="BK207"/>
  <c r="J207"/>
  <c r="J101"/>
  <c r="P207"/>
  <c r="R207"/>
  <c r="T207"/>
  <c r="BK219"/>
  <c r="J219"/>
  <c r="J104"/>
  <c r="P219"/>
  <c r="P218"/>
  <c r="R219"/>
  <c r="R218"/>
  <c r="T219"/>
  <c r="T218"/>
  <c i="2" r="J89"/>
  <c r="J91"/>
  <c r="J92"/>
  <c r="F118"/>
  <c r="BE124"/>
  <c r="BE130"/>
  <c r="BE137"/>
  <c r="BE147"/>
  <c i="3" r="J89"/>
  <c r="J91"/>
  <c r="F92"/>
  <c r="E115"/>
  <c r="J122"/>
  <c r="BE131"/>
  <c r="BE139"/>
  <c r="BE147"/>
  <c r="BE151"/>
  <c r="BE182"/>
  <c r="BE192"/>
  <c r="BE196"/>
  <c r="BE202"/>
  <c r="BE208"/>
  <c r="BE216"/>
  <c r="BE228"/>
  <c r="BE233"/>
  <c r="BE244"/>
  <c r="BE249"/>
  <c r="BE254"/>
  <c r="BK159"/>
  <c r="J159"/>
  <c r="J99"/>
  <c r="BK223"/>
  <c r="J223"/>
  <c r="J103"/>
  <c i="4" r="E85"/>
  <c r="F91"/>
  <c r="F121"/>
  <c r="BE127"/>
  <c r="BE149"/>
  <c r="BE161"/>
  <c r="BE166"/>
  <c r="BE176"/>
  <c r="BE193"/>
  <c r="BE199"/>
  <c r="BE208"/>
  <c r="BE216"/>
  <c r="BE220"/>
  <c r="BE225"/>
  <c r="BE230"/>
  <c r="BE241"/>
  <c r="BE246"/>
  <c i="2" r="E85"/>
  <c r="F91"/>
  <c r="BE156"/>
  <c r="BK146"/>
  <c r="J146"/>
  <c r="J100"/>
  <c r="BK155"/>
  <c r="J155"/>
  <c r="J101"/>
  <c i="3" r="F91"/>
  <c r="BE128"/>
  <c r="BE135"/>
  <c r="BE143"/>
  <c r="BE155"/>
  <c r="BE160"/>
  <c r="BE166"/>
  <c r="BE171"/>
  <c r="BE177"/>
  <c r="BE188"/>
  <c r="BE218"/>
  <c r="BE221"/>
  <c r="BE224"/>
  <c r="BE238"/>
  <c i="4" r="J89"/>
  <c r="J91"/>
  <c r="J92"/>
  <c r="BE133"/>
  <c r="BE155"/>
  <c r="BE172"/>
  <c r="BE180"/>
  <c r="BE187"/>
  <c r="BE210"/>
  <c r="BE213"/>
  <c r="BE236"/>
  <c r="BK126"/>
  <c r="J126"/>
  <c r="J98"/>
  <c r="BK215"/>
  <c r="J215"/>
  <c r="J102"/>
  <c i="2" r="F35"/>
  <c i="1" r="BB95"/>
  <c i="3" r="J34"/>
  <c i="1" r="AW96"/>
  <c i="4" r="J34"/>
  <c i="1" r="AW97"/>
  <c i="2" r="F37"/>
  <c i="1" r="BD95"/>
  <c i="3" r="F36"/>
  <c i="1" r="BC96"/>
  <c i="4" r="F34"/>
  <c i="1" r="BA97"/>
  <c i="4" r="F37"/>
  <c i="1" r="BD97"/>
  <c i="2" r="F36"/>
  <c i="1" r="BC95"/>
  <c i="4" r="F36"/>
  <c i="1" r="BC97"/>
  <c i="3" r="F35"/>
  <c i="1" r="BB96"/>
  <c i="4" r="F35"/>
  <c i="1" r="BB97"/>
  <c i="3" r="F37"/>
  <c i="1" r="BD96"/>
  <c i="2" r="F34"/>
  <c i="1" r="BA95"/>
  <c i="2" r="J34"/>
  <c i="1" r="AW95"/>
  <c i="3" r="F34"/>
  <c i="1" r="BA96"/>
  <c i="3" l="1" r="T126"/>
  <c r="T125"/>
  <c r="BK126"/>
  <c r="J126"/>
  <c r="J97"/>
  <c r="P126"/>
  <c r="P125"/>
  <c i="1" r="AU96"/>
  <c i="3" r="R126"/>
  <c r="R125"/>
  <c i="2" r="BK122"/>
  <c r="J122"/>
  <c r="J97"/>
  <c i="3" r="J127"/>
  <c r="J98"/>
  <c r="BK226"/>
  <c r="J226"/>
  <c r="J104"/>
  <c i="4" r="BK125"/>
  <c r="J125"/>
  <c r="J97"/>
  <c r="BK218"/>
  <c r="J218"/>
  <c r="J103"/>
  <c i="1" r="AU94"/>
  <c r="BB94"/>
  <c r="AX94"/>
  <c i="2" r="J33"/>
  <c i="1" r="AV95"/>
  <c r="AT95"/>
  <c i="2" r="F33"/>
  <c i="1" r="AZ95"/>
  <c i="4" r="F33"/>
  <c i="1" r="AZ97"/>
  <c r="BD94"/>
  <c r="W33"/>
  <c r="BA94"/>
  <c r="AW94"/>
  <c r="AK30"/>
  <c r="BC94"/>
  <c r="W32"/>
  <c i="3" r="F33"/>
  <c i="1" r="AZ96"/>
  <c i="4" r="J33"/>
  <c i="1" r="AV97"/>
  <c r="AT97"/>
  <c i="3" r="J33"/>
  <c i="1" r="AV96"/>
  <c r="AT96"/>
  <c i="2" l="1" r="BK121"/>
  <c r="J121"/>
  <c i="3" r="BK125"/>
  <c r="J125"/>
  <c r="J96"/>
  <c i="4" r="BK124"/>
  <c r="J124"/>
  <c r="J96"/>
  <c i="1" r="AZ94"/>
  <c r="AV94"/>
  <c r="AK29"/>
  <c r="W31"/>
  <c r="AY94"/>
  <c r="W30"/>
  <c i="2" r="J30"/>
  <c i="1" r="AG95"/>
  <c r="AN95"/>
  <c i="2" l="1" r="J39"/>
  <c r="J96"/>
  <c i="1" r="W29"/>
  <c r="AT94"/>
  <c i="3" r="J30"/>
  <c i="1" r="AG96"/>
  <c r="AN96"/>
  <c i="4" r="J30"/>
  <c i="1" r="AG97"/>
  <c r="AN97"/>
  <c i="3" l="1" r="J39"/>
  <c i="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<sst xmlns="http://schemas.openxmlformats.org/spreadsheetml/2006/main">
  <si>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</si>
  <si>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</si>
  <si>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</si>
  <si>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</si>
  <si>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</si>
  <si>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{01ff4a4b-c1a0-464c-8b27-2309447fdb2b}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</si>
  <si>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</si>
  <si>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</si>
  <si>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</si>
  <si>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</si>
  <si>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</si>
  <si>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</si>
  <si>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</si>
  <si>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</si>
  <si>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</si>
  <si>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</si>
  <si>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</si>
  <si>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Vír I, koruna hráze, oprava zábradlí</t>
  </si>
  <si>
    <t>KSO:</t>
  </si>
  <si>
    <t>CC-CZ:</t>
  </si>
  <si>
    <t>Místo:</t>
  </si>
  <si>
    <t xml:space="preserve"> </t>
  </si>
  <si>
    <t>Datum:</t>
  </si>
  <si>
    <t>4. 3. 2020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</si>
  <si>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</si>
  <si>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</si>
  <si>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</si>
  <si>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</si>
  <si>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</si>
  <si>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</si>
  <si>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</si>
  <si>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</si>
  <si>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</si>
  <si>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</si>
  <si>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</si>
  <si>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</si>
  <si>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</si>
  <si>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</si>
  <si>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</si>
  <si>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</si>
  <si>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</si>
  <si>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</si>
  <si>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</si>
  <si>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</si>
  <si>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</si>
  <si>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</si>
  <si>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</si>
  <si>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</si>
  <si>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</si>
  <si>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</si>
  <si>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</si>
  <si>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</si>
  <si>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</si>
  <si>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</si>
  <si>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</si>
  <si>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</si>
  <si>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</si>
  <si>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</si>
  <si>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</si>
  <si>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</si>
  <si>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</si>
  <si>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</si>
  <si>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</si>
  <si>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</si>
  <si>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</si>
  <si>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</si>
  <si>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</si>
  <si>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</si>
  <si>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</si>
  <si>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</si>
  <si>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</si>
  <si>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</si>
  <si>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</si>
  <si>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</si>
  <si>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</si>
  <si>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</si>
  <si>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</si>
  <si>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</si>
  <si>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</si>
  <si>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rozpočtové náklady</t>
  </si>
  <si>
    <t>STA</t>
  </si>
  <si>
    <t>1</t>
  </si>
  <si>
    <t>{a9aab125-43a3-4590-bef0-b79604b4b796}</t>
  </si>
  <si>
    <t>2</t>
  </si>
  <si>
    <t>SO-01</t>
  </si>
  <si>
    <t>Levý břeh</t>
  </si>
  <si>
    <t>{1f454627-5c17-4437-b728-7ce32e2c9be0}</t>
  </si>
  <si>
    <t>SO-02</t>
  </si>
  <si>
    <t>Pravý břeh</t>
  </si>
  <si>
    <t>{38b5538e-f713-4002-bc61-d5f83b279bd5}</t>
  </si>
  <si>
    <t>KRYCÍ LIST SOUPISU PRACÍ</t>
  </si>
  <si>
    <t>Objekt:</t>
  </si>
  <si>
    <t>SO-00 -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</si>
  <si>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</si>
  <si>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</si>
  <si>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</si>
  <si>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</si>
  <si>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</si>
  <si>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</si>
  <si>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</si>
  <si>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</si>
  <si>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</si>
  <si>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</si>
  <si>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</si>
  <si>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</si>
  <si>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</si>
  <si>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</si>
  <si>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</si>
  <si>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</si>
  <si>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</si>
  <si>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</si>
  <si>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</si>
  <si>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</si>
  <si>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</si>
  <si>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</si>
  <si>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</si>
  <si>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</si>
  <si>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</si>
  <si>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</si>
  <si>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VRN3</t>
  </si>
  <si>
    <t>Zařízení staveniště</t>
  </si>
  <si>
    <t>K</t>
  </si>
  <si>
    <t>030001000</t>
  </si>
  <si>
    <t>soubor</t>
  </si>
  <si>
    <t>CS ÚRS 2020 01</t>
  </si>
  <si>
    <t>1024</t>
  </si>
  <si>
    <t>-1875665386</t>
  </si>
  <si>
    <t>PP</t>
  </si>
  <si>
    <t>VV</t>
  </si>
  <si>
    <t xml:space="preserve">položka obsahuje náklady na kompletní zařízení staveniště, jimiž je především pracovní buňka na sociální zázemí pracovníků, pracovní buňka na </t>
  </si>
  <si>
    <t>uskladnění pracovního nářadí, mobilní WC, zajištění potřebných agregátových stanic, oplocení zařízení staveniště</t>
  </si>
  <si>
    <t>v položce jsou zakalkulovány i náklady na dovoz zařízení staveniště, montáž, demontáž a odvoz zařízení staveniště</t>
  </si>
  <si>
    <t>034403000</t>
  </si>
  <si>
    <t>Dopravní značení na staveništi včetně zajištění správních rozhodnutí pro dočasná dopravní omezení</t>
  </si>
  <si>
    <t>ks</t>
  </si>
  <si>
    <t>-356630895</t>
  </si>
  <si>
    <t>položka obsahuje montáž a demontáž dopravního značení dle této PD včetně jeho pronájmu</t>
  </si>
  <si>
    <t>konečný způsob zabezpečení provozu na staveništi je plně v kompetenci zhotovitele</t>
  </si>
  <si>
    <t>v případě zvolení jiného způsobu zabezpečení staveniště, bude tento způsob zhotovitelem naceněn v této položce</t>
  </si>
  <si>
    <t>VRN4</t>
  </si>
  <si>
    <t>Inženýrská činnost</t>
  </si>
  <si>
    <t>3</t>
  </si>
  <si>
    <t>043103000</t>
  </si>
  <si>
    <t>Zkoušky bez rozlišení</t>
  </si>
  <si>
    <t>1962541360</t>
  </si>
  <si>
    <t>Inženýrská činnost zkoušky a ostatní měření zkoušky bez rozlišení</t>
  </si>
  <si>
    <t>zkoušky přeupraveného povrchu - odtrhové zkoušky:</t>
  </si>
  <si>
    <t>4 "SO-01</t>
  </si>
  <si>
    <t>27 "SO-02</t>
  </si>
  <si>
    <t>zkoušky provedených reprofilací - odtrhové zkoušky:</t>
  </si>
  <si>
    <t>20 "SO-02</t>
  </si>
  <si>
    <t>Součet</t>
  </si>
  <si>
    <t>4</t>
  </si>
  <si>
    <t>VRN6</t>
  </si>
  <si>
    <t>Územní vlivy</t>
  </si>
  <si>
    <t>063303000</t>
  </si>
  <si>
    <t>Práce ve výškách, v hloubkách - ztížené pracovní podmínky</t>
  </si>
  <si>
    <t>1515976692</t>
  </si>
  <si>
    <t>Územní vlivy práce na těžce přístupných místech práce ve výškách, v hloubkách</t>
  </si>
  <si>
    <t>položka zahrnuje provádění prací ve výškách pomocí vysokozdvižné plošiny včetně nákladů na nájem plošiny, dovoz a odvoz plošiny na stavbu</t>
  </si>
  <si>
    <t>položku lze i použít v případě naceňování jiného způsobu práce ve výškách než jaký doporučuje PD - např. stavba lešení, kotvení pracovníků pomocí</t>
  </si>
  <si>
    <t>lan a sedáků za přítomnosti druhého pracovníka apod.</t>
  </si>
  <si>
    <t>v takovém případě je nutné do této položky nacenit i případné náklady na pronájem lešení, dovoz a odvoz materiálů na lešení či kotvení, mont. a demon.</t>
  </si>
  <si>
    <t>konečný výběr způsobu práce ve výškách je plně v kompetenci zhotovitele</t>
  </si>
  <si>
    <t>VRN9</t>
  </si>
  <si>
    <t>Ostatní náklady</t>
  </si>
  <si>
    <t>091003000</t>
  </si>
  <si>
    <t>Ostatní náklady bez rozlišení</t>
  </si>
  <si>
    <t>-1562893688</t>
  </si>
  <si>
    <t>- položka zahrnuje změnu rozsahu sanačních prací vzniklých v mezidobí zpracování PD a zadáním stavby</t>
  </si>
  <si>
    <t>- položka je určena jako soubor všech prací souvisejících s prováděním sanací, kdy tento rozsah bude zjištěn přímo na stavbě prohlídkou místa plnění</t>
  </si>
  <si>
    <t>- tato položka bude určena na základě zjištěných změn oproti původním hodnotám v položkách č. 15 - 21 pro SO-01 a v položkách č. 8 - 15 pro SO-02</t>
  </si>
  <si>
    <t>- navýšení prací a výměr výše uvedených položek touto položkou bude po provedení otryskání a přípravy povrchu řádně zdokumentováno zhotovitelem a před</t>
  </si>
  <si>
    <t>zahájením následných prací bude odouhlaseno TDI a protokolárně předáno - veškerá množství prací a materiálů budou jednotlivě vypsána v protokolu</t>
  </si>
  <si>
    <t>- navýšení prací a materiálů nebude možné bez předchozího písemného odsouhlasení zástupcem TDI objednatele uplatnit</t>
  </si>
  <si>
    <t>SO-01 - Levý břeh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</si>
  <si>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</si>
  <si>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</si>
  <si>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</si>
  <si>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</si>
  <si>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</si>
  <si>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</si>
  <si>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</si>
  <si>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</si>
  <si>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</si>
  <si>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</si>
  <si>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</si>
  <si>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</si>
  <si>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112201202</t>
  </si>
  <si>
    <t>Odřezání pařezů D do 500 mm</t>
  </si>
  <si>
    <t>kus</t>
  </si>
  <si>
    <t>1330071340</t>
  </si>
  <si>
    <t>Odřezání nebo odsekání pařezů v úrovni přilehlého území s vykopávkou potřebného pracovního prostoru a s jeho zahrnutím výkopkem pro všechny sklony území, průměru přes 300 do 500 mm</t>
  </si>
  <si>
    <t>1 "viz. C.3.1.</t>
  </si>
  <si>
    <t>183102135</t>
  </si>
  <si>
    <t>Hloubení jamek bez výměny půdy zeminy tř 1 až 4 objem do 0,4 m3 ve svahu do 1:2</t>
  </si>
  <si>
    <t>274218507</t>
  </si>
  <si>
    <t xml:space="preserve">Hloubení jamek pro vysazování rostlin v zemině tř.1 až 4 bez výměny půdy  na svahu přes 1:5 do 1:2, objemu přes 0,125 do 0,40 m3</t>
  </si>
  <si>
    <t>viz D.1.</t>
  </si>
  <si>
    <t>184102122</t>
  </si>
  <si>
    <t>Výsadba dřeviny s balem D do 0,3 m do jamky se zalitím ve svahu do 1:2</t>
  </si>
  <si>
    <t>-601770390</t>
  </si>
  <si>
    <t xml:space="preserve">Výsadba dřeviny s balem do předem vyhloubené jamky se zalitím  na svahu přes 1:5 do 1:2, při průměru balu přes 200 do 300 mm</t>
  </si>
  <si>
    <t>M</t>
  </si>
  <si>
    <t>Ra01</t>
  </si>
  <si>
    <t>Dřín obecný 180-200 cm</t>
  </si>
  <si>
    <t>8</t>
  </si>
  <si>
    <t>-896190112</t>
  </si>
  <si>
    <t>184801122</t>
  </si>
  <si>
    <t>Ošetřování vysazených dřevin soliterních ve svahu do 1:2</t>
  </si>
  <si>
    <t>1552277939</t>
  </si>
  <si>
    <t xml:space="preserve">Ošetření vysazených dřevin  solitérních na svahu přes 1:5 do 1:2</t>
  </si>
  <si>
    <t>6</t>
  </si>
  <si>
    <t>184813121</t>
  </si>
  <si>
    <t>Ochrana dřevin před okusem mechanicky pletivem v rovině a svahu do 1:5</t>
  </si>
  <si>
    <t>1037097236</t>
  </si>
  <si>
    <t>Ochrana dřevin před okusem zvěří mechanicky v rovině nebo ve svahu do 1:5, pletivem, výšky do 2 m</t>
  </si>
  <si>
    <t>7</t>
  </si>
  <si>
    <t>338950244</t>
  </si>
  <si>
    <t>Osazení kůlů jednotlivě ve svahu do 1:2 se zadusáním do zeminy výška kůlu nad zemí do 2,0 m</t>
  </si>
  <si>
    <t>-1881067668</t>
  </si>
  <si>
    <t xml:space="preserve">Osazení dřevěných kůlových konstrukcí svislých  ve svahu přes 1:5 do 1:2 jednotlivých kůlů do jam se zadusáním do zeminy, výšky kůlů nad terénem přes 1,5 do 2,0 m</t>
  </si>
  <si>
    <t>052171080</t>
  </si>
  <si>
    <t>tyče dřevěné v kůře 6 m tl. 8 cm</t>
  </si>
  <si>
    <t>m3</t>
  </si>
  <si>
    <t>-530498790</t>
  </si>
  <si>
    <t>6*3,14*0,04*0,04</t>
  </si>
  <si>
    <t>Svislé a kompletní konstrukce</t>
  </si>
  <si>
    <t>9</t>
  </si>
  <si>
    <t>317661142</t>
  </si>
  <si>
    <t>Výplň spár monolitické římsy tmelem polyuretanovým šířky spáry do 40 mm</t>
  </si>
  <si>
    <t>m</t>
  </si>
  <si>
    <t>54762492</t>
  </si>
  <si>
    <t xml:space="preserve">Výplň spár monolitické římsy tmelem  polyuretanovým, spára šířky přes 15 do 40 mm</t>
  </si>
  <si>
    <t>viz d.3.</t>
  </si>
  <si>
    <t>8*(0,6+0,28+0,165)+8*(0,59+0,16+0,28)</t>
  </si>
  <si>
    <t>16,6*0,1"ztratné 10 %</t>
  </si>
  <si>
    <t>10</t>
  </si>
  <si>
    <t>931992121</t>
  </si>
  <si>
    <t>Výplň dilatačních spár z extrudovaného polystyrénu tl 20 mm</t>
  </si>
  <si>
    <t>m2</t>
  </si>
  <si>
    <t>-209436472</t>
  </si>
  <si>
    <t xml:space="preserve">Výplň dilatačních spár z polystyrenu  extrudovaného, tloušťky 20 mm</t>
  </si>
  <si>
    <t>8*(0,28*0,6)+8*(0,28*0,59)</t>
  </si>
  <si>
    <t>Úpravy povrchů, podlahy a osazování výplní</t>
  </si>
  <si>
    <t>11</t>
  </si>
  <si>
    <t>R01</t>
  </si>
  <si>
    <t>Tenkovrstvá povrchová úprava (nátěr) do tl. 5,0 mm včetně penetrace vnějších pilířů nebo sloupů</t>
  </si>
  <si>
    <t>-670855764</t>
  </si>
  <si>
    <t>Tenkovrstvá povrchová úprava (nátěr) tl. 5,0 mm včetně penetrace vnějších pilířů nebo sloupů</t>
  </si>
  <si>
    <t>viz. D.2., položka obsahuje montáž i dodávku, směs barevného (černá, bílá, šedá) kameniva fr 2-4 mm, speciální lepidlo</t>
  </si>
  <si>
    <t>34,972+32,173+5,943</t>
  </si>
  <si>
    <t>73,088*0,1 "ztratné 10%</t>
  </si>
  <si>
    <t>12</t>
  </si>
  <si>
    <t>977311112</t>
  </si>
  <si>
    <t>Řezání stávajících betonových mazanin nevyztužených hl do 100 mm</t>
  </si>
  <si>
    <t>35366947</t>
  </si>
  <si>
    <t>Řezání stávajících betonových mazanin bez vyztužení hloubky přes 50 do 100 mm</t>
  </si>
  <si>
    <t>viz D.3.</t>
  </si>
  <si>
    <t>Ostatní konstrukce a práce, bourání</t>
  </si>
  <si>
    <t>13</t>
  </si>
  <si>
    <t>938902122</t>
  </si>
  <si>
    <t>Čištění ploch betonových konstrukcí tlakovou vodou</t>
  </si>
  <si>
    <t>-129128931</t>
  </si>
  <si>
    <t xml:space="preserve">Čištění nádrží, ploch dřevěných nebo betonových konstrukcí, potrubí  ploch betonových konstrukcí tlakovou vodou</t>
  </si>
  <si>
    <t>viz. D.2.</t>
  </si>
  <si>
    <t>0,165+0,515+0,287 "podklad</t>
  </si>
  <si>
    <t>31,274+28,945+5,341 "teraco</t>
  </si>
  <si>
    <t>14</t>
  </si>
  <si>
    <t>938902123</t>
  </si>
  <si>
    <t>Čištění ploch betonových konstrukcí ocelovými kartáči</t>
  </si>
  <si>
    <t>1445964946</t>
  </si>
  <si>
    <t xml:space="preserve">Čištění nádrží, ploch dřevěných nebo betonových konstrukcí, potrubí  ploch betonových konstrukcí ocelovými kartáči</t>
  </si>
  <si>
    <t>viz. D.2. - pro imitaci teraco</t>
  </si>
  <si>
    <t>31,274+28,945+5,341</t>
  </si>
  <si>
    <t>962042320</t>
  </si>
  <si>
    <t>Bourání zdiva nadzákladového z betonu prostého do 1 m3</t>
  </si>
  <si>
    <t>1233844658</t>
  </si>
  <si>
    <t xml:space="preserve">Bourání zdiva z betonu prostého  nadzákladového objemu do 1 m3</t>
  </si>
  <si>
    <t>0,006+0,012+0,008</t>
  </si>
  <si>
    <t>16</t>
  </si>
  <si>
    <t>985311113</t>
  </si>
  <si>
    <t>Reprofilace stěn cementovými sanačními maltami tl 30 mm</t>
  </si>
  <si>
    <t>-1213393848</t>
  </si>
  <si>
    <t>Reprofilace betonu sanačními maltami na cementové bázi ručně stěn, tloušťky přes 20 do 30 mm</t>
  </si>
  <si>
    <t>viz. D.2. a D.3.</t>
  </si>
  <si>
    <t>0,515</t>
  </si>
  <si>
    <t>0,515*0,1 "ztratné 10%</t>
  </si>
  <si>
    <t>17</t>
  </si>
  <si>
    <t>985311114</t>
  </si>
  <si>
    <t>Reprofilace stěn cementovými sanačními maltami tl 40 mm</t>
  </si>
  <si>
    <t>-1318301228</t>
  </si>
  <si>
    <t>Reprofilace betonu sanačními maltami na cementové bázi ručně stěn, tloušťky přes 30 do 40 mm</t>
  </si>
  <si>
    <t>0,12+0,287</t>
  </si>
  <si>
    <t>(0,12+0,287)*0,1 "ztratné 10%</t>
  </si>
  <si>
    <t>18</t>
  </si>
  <si>
    <t>985323111</t>
  </si>
  <si>
    <t>Spojovací můstek reprofilovaného betonu na cementové bázi tl 1 mm</t>
  </si>
  <si>
    <t>2129166784</t>
  </si>
  <si>
    <t>Spojovací můstek reprofilovaného betonu na cementové bázi, tloušťky 1 mm</t>
  </si>
  <si>
    <t>0,165+0,515+0,287 "sanace</t>
  </si>
  <si>
    <t>(0,967+65,56)*0,1 "ztratné 10%</t>
  </si>
  <si>
    <t>997</t>
  </si>
  <si>
    <t>Přesun sutě</t>
  </si>
  <si>
    <t>19</t>
  </si>
  <si>
    <t>997013501</t>
  </si>
  <si>
    <t>Odvoz suti a vybouraných hmot na skládku nebo meziskládku do 1 km se složením</t>
  </si>
  <si>
    <t>t</t>
  </si>
  <si>
    <t>623867925</t>
  </si>
  <si>
    <t xml:space="preserve">Odvoz suti a vybouraných hmot na skládku nebo meziskládku  se složením, na vzdálenost do 1 km</t>
  </si>
  <si>
    <t>20</t>
  </si>
  <si>
    <t>997013509</t>
  </si>
  <si>
    <t>Příplatek k odvozu suti a vybouraných hmot na skládku ZKD 1 km přes 1 km</t>
  </si>
  <si>
    <t>270898486</t>
  </si>
  <si>
    <t xml:space="preserve">Odvoz suti a vybouraných hmot na skládku nebo meziskládku  se složením, na vzdálenost Příplatek k ceně za každý další i započatý 1 km přes 1 km</t>
  </si>
  <si>
    <t>0,057*17 'Přepočtené koeficientem množství</t>
  </si>
  <si>
    <t>997013801</t>
  </si>
  <si>
    <t>Poplatek za uložení stavebního betonového odpadu na skládce (skládkovné)</t>
  </si>
  <si>
    <t>1543687781</t>
  </si>
  <si>
    <t>Poplatek za uložení stavebního odpadu na skládce (skládkovné) betonového</t>
  </si>
  <si>
    <t>998</t>
  </si>
  <si>
    <t>Přesun hmot</t>
  </si>
  <si>
    <t>22</t>
  </si>
  <si>
    <t>998331011</t>
  </si>
  <si>
    <t>Přesun hmot pro nádrže</t>
  </si>
  <si>
    <t>-2095286702</t>
  </si>
  <si>
    <t xml:space="preserve">Přesun hmot pro nádrže  dopravní vzdálenost do 500 m</t>
  </si>
  <si>
    <t>PSV</t>
  </si>
  <si>
    <t>Práce a dodávky PSV</t>
  </si>
  <si>
    <t>767</t>
  </si>
  <si>
    <t>Konstrukce zámečnické</t>
  </si>
  <si>
    <t>23</t>
  </si>
  <si>
    <t>767995111</t>
  </si>
  <si>
    <t>Montáž atypických zámečnických konstrukcí hmotnosti do 5 kg</t>
  </si>
  <si>
    <t>kg</t>
  </si>
  <si>
    <t>968933702</t>
  </si>
  <si>
    <t xml:space="preserve">Montáž ostatních atypických zámečnických konstrukcí  hmotnosti do 5 kg</t>
  </si>
  <si>
    <t>5,386*13*0,82 "trubka 60/3</t>
  </si>
  <si>
    <t>1,88*13*0,14 "pásovina 40/6</t>
  </si>
  <si>
    <t>24</t>
  </si>
  <si>
    <t>R110360</t>
  </si>
  <si>
    <t>trubka ocelová bezešvá hladká jakost 11 353, 60,3 x 4,0 mm - pozinkovaná</t>
  </si>
  <si>
    <t>32</t>
  </si>
  <si>
    <t>103327363</t>
  </si>
  <si>
    <t>trubka ocelová bezešvá hladká jakost 11 353, 60,3 x 4,0 mm</t>
  </si>
  <si>
    <t>13*0,82 "trubka 60/3</t>
  </si>
  <si>
    <t>10,66*0,1 "ztratné 10%</t>
  </si>
  <si>
    <t>25</t>
  </si>
  <si>
    <t>R102040</t>
  </si>
  <si>
    <t xml:space="preserve">tyč ocelová plochá, v jakosti 11 375, 40 x 6  mm - pozinkovaná</t>
  </si>
  <si>
    <t>-2071818878</t>
  </si>
  <si>
    <t xml:space="preserve">tyč ocelová plochá, v jakosti 11 375, 40 x 6  mm</t>
  </si>
  <si>
    <t>P</t>
  </si>
  <si>
    <t>Poznámka k položce:_x000d_
Hmotnost: 1,88 kg/m</t>
  </si>
  <si>
    <t>13*0,14*(1,88/1000)</t>
  </si>
  <si>
    <t>0,003*0,1 "ztratné 10%</t>
  </si>
  <si>
    <t>26</t>
  </si>
  <si>
    <t>R514360</t>
  </si>
  <si>
    <t>hmoždinka zatloukací 8 x 50 mm</t>
  </si>
  <si>
    <t>-1812111016</t>
  </si>
  <si>
    <t xml:space="preserve">hmoždinka zatloukací na zakládací lištu  8 x 80 mm</t>
  </si>
  <si>
    <t>13*2</t>
  </si>
  <si>
    <t>26*0,1 "ztratné 10%</t>
  </si>
  <si>
    <t>27</t>
  </si>
  <si>
    <t>R419600</t>
  </si>
  <si>
    <t>vrut ocelový nerezový zápustný D 5 x 40 mm</t>
  </si>
  <si>
    <t>-1323632470</t>
  </si>
  <si>
    <t>vrut ocelový zápustný ZH PZ ZZ D 4 x 50 mm</t>
  </si>
  <si>
    <t>28</t>
  </si>
  <si>
    <t>998767101</t>
  </si>
  <si>
    <t>Přesun hmot tonážní pro zámečnické konstrukce v objektech v do 6 m</t>
  </si>
  <si>
    <t>-1276737372</t>
  </si>
  <si>
    <t xml:space="preserve">Přesun hmot pro zámečnické konstrukce  stanovený z hmotnosti přesunovaného materiálu vodorovná dopravní vzdálenost do 50 m v objektech výšky do 6 m</t>
  </si>
  <si>
    <t>SO-02 - Pravý břeh</t>
  </si>
  <si>
    <t>1940105810</t>
  </si>
  <si>
    <t>viz d.3., položka řezání stávajících betonových mazanin nevyztužených hl do 100 mm</t>
  </si>
  <si>
    <t>45,39</t>
  </si>
  <si>
    <t>45,39*0,1"ztratné 10 %</t>
  </si>
  <si>
    <t>-1828108586</t>
  </si>
  <si>
    <t>2*0,17*0,52</t>
  </si>
  <si>
    <t>1*0,17*0,51</t>
  </si>
  <si>
    <t>16*0,18*0,475</t>
  </si>
  <si>
    <t>13*0,18*0,38</t>
  </si>
  <si>
    <t>1*0,21*0,5</t>
  </si>
  <si>
    <t>3*0,175*0,7</t>
  </si>
  <si>
    <t>1*0,13*0,57</t>
  </si>
  <si>
    <t>2*0,19*0,37</t>
  </si>
  <si>
    <t>4*0,275*0,6</t>
  </si>
  <si>
    <t>2*0,27*0,6</t>
  </si>
  <si>
    <t>7*0,3*0,8</t>
  </si>
  <si>
    <t>581882718</t>
  </si>
  <si>
    <t>2,84+4,593+6,726+16,363+5,117+7,08+42,426+1,544+120,044+2,753+24,023+40,31+41,314+6,426+6,569+1,5+41,574+16,951+13,713+13,782+9,099+31,224</t>
  </si>
  <si>
    <t>455,971*0,1"ztratné</t>
  </si>
  <si>
    <t>-7489222</t>
  </si>
  <si>
    <t>2*(0,52+0,21+0,16)+1*(0,51+0,17+0,2)+16*(0,475+0,1+0,225)+13*(0,38+0,13+0,2)+1*(0,5+0,31)+3*(0,7+0,21)</t>
  </si>
  <si>
    <t>1*(0,57+0,11+0,18)+2*(0,37+0,125+0,19)+4*(0,6+0,245+0,345)+2*(0,6+0,19+0,27)+7*(0,8+0,35)</t>
  </si>
  <si>
    <t>977312111</t>
  </si>
  <si>
    <t>Řezání stávajících betonových mazanin vyztužených hl do 50 mm</t>
  </si>
  <si>
    <t>-2002682877</t>
  </si>
  <si>
    <t>Řezání stávajících betonových mazanin s vyztužením hloubky do 50 mm</t>
  </si>
  <si>
    <t>viz d.3.20., řezání podélné spáry po půdorysné délce</t>
  </si>
  <si>
    <t>2,375+0,25*9+2,3+2,3+2,3+2,3+2,3+2,3+2,31+2,3+2,36</t>
  </si>
  <si>
    <t>-491516203</t>
  </si>
  <si>
    <t>0,281+1,257+0,15+3,375+0,294+1,152+5,124+0,416+15,633+8,481+2,072+0,495+1,17+0,191 "podklad</t>
  </si>
  <si>
    <t>2,38+4,026+6,043+15,813+4,556+7,08+37,68+1,258+106,12+2,52+21,867+40,31+38,025+5,625+5,891+1,206+37,676+14,836+13,119+12,356+8,653+29,12 "imitace ter</t>
  </si>
  <si>
    <t>1551324180</t>
  </si>
  <si>
    <t>viz. D.2. - pro teraco</t>
  </si>
  <si>
    <t>2,38+4,026+6,043+15,813+4,556+7,08+37,68+1,258+106,12+2,52+21,867+40,31+38,025+5,625+5,891+1,206+37,676+14,836+13,119+12,356+8,653+29,12 "teraco</t>
  </si>
  <si>
    <t>-1209754977</t>
  </si>
  <si>
    <t>0,014+0,048+0,008+0,071+0,01+0,03+0,444+0,022+1,44+0,148+0,052+0,017+0,096+0,002</t>
  </si>
  <si>
    <t>985311112</t>
  </si>
  <si>
    <t>Reprofilace stěn cementovými sanačními maltami tl 20 mm</t>
  </si>
  <si>
    <t>-1919800185</t>
  </si>
  <si>
    <t>Reprofilace betonu sanačními maltami na cementové bázi ručně stěn, tloušťky přes 10 do 20 mm</t>
  </si>
  <si>
    <t>2,015*0,19+39,6*0,1+2,072</t>
  </si>
  <si>
    <t>6,415*0,1 "ztratné 10%</t>
  </si>
  <si>
    <t>25,39*0,03"SO-02-20 podélná spára</t>
  </si>
  <si>
    <t>-116878111</t>
  </si>
  <si>
    <t>0,61+0,52+0,1+1,152+2*0,158+13,771+3*(4,81*0,825)+(1,06*0,5)+2*3,654+2*0,495+2*1,17+0,191</t>
  </si>
  <si>
    <t>39,73*0,1 "ztratné 10%</t>
  </si>
  <si>
    <t>1098057343</t>
  </si>
  <si>
    <t>0,083+0,015+0,04+0,093+0,05+(1,4*0,1)+0,15+3,375+0,294+2*0,28*0,3+5*(0,22*0,2)</t>
  </si>
  <si>
    <t>4,628*0,1 "ztratné 10%</t>
  </si>
  <si>
    <t>-1225369013</t>
  </si>
  <si>
    <t>2,38+4,026+6,043+15,813+4,556+7,08+37,68+1,258+106,12+2,179+21,867+40,31+38,025+5,625+5,891+1,206+37,676+14,836+13,119+12,356+8,653+27,37 "teraco</t>
  </si>
  <si>
    <t>(40,091+414,069)*0,1 "ztratné</t>
  </si>
  <si>
    <t>139156273</t>
  </si>
  <si>
    <t>319901639</t>
  </si>
  <si>
    <t>5,284*17 'Přepočtené koeficientem množství</t>
  </si>
  <si>
    <t>-1942444021</t>
  </si>
  <si>
    <t>1157504023</t>
  </si>
  <si>
    <t>1555105360</t>
  </si>
  <si>
    <t>5,386*(61+13)*0,82 "trubka 60/3</t>
  </si>
  <si>
    <t>1,88*(61+13)*0,14 "pásovina 40/6</t>
  </si>
  <si>
    <t>-1724503079</t>
  </si>
  <si>
    <t>(61+13)*0,82 "trubka 60/3</t>
  </si>
  <si>
    <t>60,68*0,1 "ztratné 10%</t>
  </si>
  <si>
    <t>459019830</t>
  </si>
  <si>
    <t>(61+13)*0,14*(1,88/1000)</t>
  </si>
  <si>
    <t>0,019*0,1 "ztratné 10%</t>
  </si>
  <si>
    <t>1888460971</t>
  </si>
  <si>
    <t>(13+61)*2</t>
  </si>
  <si>
    <t>148*0,1 "ztratné</t>
  </si>
  <si>
    <t>1506824864</t>
  </si>
  <si>
    <t>(61+13)*2</t>
  </si>
  <si>
    <t>148*0,1 "ztratné 10%</t>
  </si>
  <si>
    <t>-554493192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</si>
</sst>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201703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VD Vír I, koruna hráze, oprava zábradlí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'SO-00 - Vedlejší rozpočto...'!J30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'SO-00 - Vedlejší rozpočto...'!P121</f>
        <v>0</v>
      </c>
      <c r="AV95" s="128">
        <f>'SO-00 - Vedlejší rozpočto...'!J33</f>
        <v>0</v>
      </c>
      <c r="AW95" s="128">
        <f>'SO-00 - Vedlejší rozpočto...'!J34</f>
        <v>0</v>
      </c>
      <c r="AX95" s="128">
        <f>'SO-00 - Vedlejší rozpočto...'!J35</f>
        <v>0</v>
      </c>
      <c r="AY95" s="128">
        <f>'SO-00 - Vedlejší rozpočto...'!J36</f>
        <v>0</v>
      </c>
      <c r="AZ95" s="128">
        <f>'SO-00 - Vedlejší rozpočto...'!F33</f>
        <v>0</v>
      </c>
      <c r="BA95" s="128">
        <f>'SO-00 - Vedlejší rozpočto...'!F34</f>
        <v>0</v>
      </c>
      <c r="BB95" s="128">
        <f>'SO-00 - Vedlejší rozpočto...'!F35</f>
        <v>0</v>
      </c>
      <c r="BC95" s="128">
        <f>'SO-00 - Vedlejší rozpočto...'!F36</f>
        <v>0</v>
      </c>
      <c r="BD95" s="130">
        <f>'SO-00 - Vedlejší rozpočto...'!F37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'SO-01 - Levý břeh'!J30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'SO-01 - Levý břeh'!P125</f>
        <v>0</v>
      </c>
      <c r="AV96" s="128">
        <f>'SO-01 - Levý břeh'!J33</f>
        <v>0</v>
      </c>
      <c r="AW96" s="128">
        <f>'SO-01 - Levý břeh'!J34</f>
        <v>0</v>
      </c>
      <c r="AX96" s="128">
        <f>'SO-01 - Levý břeh'!J35</f>
        <v>0</v>
      </c>
      <c r="AY96" s="128">
        <f>'SO-01 - Levý břeh'!J36</f>
        <v>0</v>
      </c>
      <c r="AZ96" s="128">
        <f>'SO-01 - Levý břeh'!F33</f>
        <v>0</v>
      </c>
      <c r="BA96" s="128">
        <f>'SO-01 - Levý břeh'!F34</f>
        <v>0</v>
      </c>
      <c r="BB96" s="128">
        <f>'SO-01 - Levý břeh'!F35</f>
        <v>0</v>
      </c>
      <c r="BC96" s="128">
        <f>'SO-01 - Levý břeh'!F36</f>
        <v>0</v>
      </c>
      <c r="BD96" s="130">
        <f>'SO-01 - Levý břeh'!F37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'SO-02 - Pravý břeh'!J30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'SO-02 - Pravý břeh'!P124</f>
        <v>0</v>
      </c>
      <c r="AV97" s="133">
        <f>'SO-02 - Pravý břeh'!J33</f>
        <v>0</v>
      </c>
      <c r="AW97" s="133">
        <f>'SO-02 - Pravý břeh'!J34</f>
        <v>0</v>
      </c>
      <c r="AX97" s="133">
        <f>'SO-02 - Pravý břeh'!J35</f>
        <v>0</v>
      </c>
      <c r="AY97" s="133">
        <f>'SO-02 - Pravý břeh'!J36</f>
        <v>0</v>
      </c>
      <c r="AZ97" s="133">
        <f>'SO-02 - Pravý břeh'!F33</f>
        <v>0</v>
      </c>
      <c r="BA97" s="133">
        <f>'SO-02 - Pravý břeh'!F34</f>
        <v>0</v>
      </c>
      <c r="BB97" s="133">
        <f>'SO-02 - Pravý břeh'!F35</f>
        <v>0</v>
      </c>
      <c r="BC97" s="133">
        <f>'SO-02 - Pravý břeh'!F36</f>
        <v>0</v>
      </c>
      <c r="BD97" s="135">
        <f>'SO-02 - Pravý břeh'!F37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KOqsfB87PFB7bB1d68KuJFksEUUwyDBHNGQ9BEM5+5OFRvxRzQ/Kvhv9OhH+2HBxR/AV68XFdoCN4c7BzkDmbg==" hashValue="ASGMER3jpHkB3XmV9cwKcEzY/24mjruABasTaR+b5zWD+CbNQNd1dRvaJC3F8cODWUrx9MBtpL78vJx+TpK4u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-00 - Vedlejší rozpočto...'!C2" display="/"/>
    <hyperlink ref="A96" location="'SO-01 - Levý břeh'!C2" display="/"/>
    <hyperlink ref="A97" location="'SO-02 - Pravý břeh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90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VD Vír I, koruna hráze, oprava zábradlí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ROUND((SUM(BE121:BE164)),  2)</f>
        <v>0</v>
      </c>
      <c r="G33" s="38"/>
      <c r="H33" s="38"/>
      <c r="I33" s="162">
        <v>0.20999999999999999</v>
      </c>
      <c r="J33" s="161">
        <f>ROUND(((SUM(BE121:BE164))*I33),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ROUND((SUM(BF121:BF164)),  2)</f>
        <v>0</v>
      </c>
      <c r="G34" s="38"/>
      <c r="H34" s="38"/>
      <c r="I34" s="162">
        <v>0.14999999999999999</v>
      </c>
      <c r="J34" s="161">
        <f>ROUND(((SUM(BF121:BF164))*I34),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ROUND((SUM(BG121:BG164)),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ROUND((SUM(BH121:BH164)),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ROUND((SUM(BI121:BI164)),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VD Vír I, koruna hráze, oprava zábradlí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SO-00 - Vedlejší rozpočtové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94</v>
      </c>
      <c r="D94" s="189"/>
      <c r="E94" s="189"/>
      <c r="F94" s="189"/>
      <c r="G94" s="189"/>
      <c r="H94" s="189"/>
      <c r="I94" s="190"/>
      <c r="J94" s="191" t="s">
        <v>95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96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93"/>
      <c r="C97" s="194"/>
      <c r="D97" s="195" t="s">
        <v>98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99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100</v>
      </c>
      <c r="E99" s="203"/>
      <c r="F99" s="203"/>
      <c r="G99" s="203"/>
      <c r="H99" s="203"/>
      <c r="I99" s="204"/>
      <c r="J99" s="205">
        <f>J136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101</v>
      </c>
      <c r="E100" s="203"/>
      <c r="F100" s="203"/>
      <c r="G100" s="203"/>
      <c r="H100" s="203"/>
      <c r="I100" s="204"/>
      <c r="J100" s="205">
        <f>J146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102</v>
      </c>
      <c r="E101" s="203"/>
      <c r="F101" s="203"/>
      <c r="G101" s="203"/>
      <c r="H101" s="203"/>
      <c r="I101" s="204"/>
      <c r="J101" s="205">
        <f>J155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103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VD Vír I, koruna hráze, oprava zábradlí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91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SO-00 - Vedlejší rozpočtové náklady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47" t="s">
        <v>22</v>
      </c>
      <c r="J115" s="79" t="str">
        <f>IF(J12="","",J12)</f>
        <v>4. 3. 2020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147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104</v>
      </c>
      <c r="D120" s="210" t="s">
        <v>58</v>
      </c>
      <c r="E120" s="210" t="s">
        <v>54</v>
      </c>
      <c r="F120" s="210" t="s">
        <v>55</v>
      </c>
      <c r="G120" s="210" t="s">
        <v>105</v>
      </c>
      <c r="H120" s="210" t="s">
        <v>106</v>
      </c>
      <c r="I120" s="211" t="s">
        <v>107</v>
      </c>
      <c r="J120" s="210" t="s">
        <v>95</v>
      </c>
      <c r="K120" s="212" t="s">
        <v>108</v>
      </c>
      <c r="L120" s="213"/>
      <c r="M120" s="100" t="s">
        <v>1</v>
      </c>
      <c r="N120" s="101" t="s">
        <v>37</v>
      </c>
      <c r="O120" s="101" t="s">
        <v>109</v>
      </c>
      <c r="P120" s="101" t="s">
        <v>110</v>
      </c>
      <c r="Q120" s="101" t="s">
        <v>111</v>
      </c>
      <c r="R120" s="101" t="s">
        <v>112</v>
      </c>
      <c r="S120" s="101" t="s">
        <v>113</v>
      </c>
      <c r="T120" s="102" t="s">
        <v>114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115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</f>
        <v>0</v>
      </c>
      <c r="Q121" s="104"/>
      <c r="R121" s="216">
        <f>R122</f>
        <v>0</v>
      </c>
      <c r="S121" s="104"/>
      <c r="T121" s="217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97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72</v>
      </c>
      <c r="E122" s="222" t="s">
        <v>116</v>
      </c>
      <c r="F122" s="222" t="s">
        <v>79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P123+P136+P146+P155</f>
        <v>0</v>
      </c>
      <c r="Q122" s="227"/>
      <c r="R122" s="228">
        <f>R123+R136+R146+R155</f>
        <v>0</v>
      </c>
      <c r="S122" s="227"/>
      <c r="T122" s="229">
        <f>T123+T136+T146+T155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117</v>
      </c>
      <c r="AT122" s="231" t="s">
        <v>72</v>
      </c>
      <c r="AU122" s="231" t="s">
        <v>73</v>
      </c>
      <c r="AY122" s="230" t="s">
        <v>118</v>
      </c>
      <c r="BK122" s="232">
        <f>BK123+BK136+BK146+BK155</f>
        <v>0</v>
      </c>
    </row>
    <row r="123" s="12" customFormat="1" ht="22.8" customHeight="1">
      <c r="A123" s="12"/>
      <c r="B123" s="219"/>
      <c r="C123" s="220"/>
      <c r="D123" s="221" t="s">
        <v>72</v>
      </c>
      <c r="E123" s="233" t="s">
        <v>119</v>
      </c>
      <c r="F123" s="233" t="s">
        <v>120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SUM(P124:P135)</f>
        <v>0</v>
      </c>
      <c r="Q123" s="227"/>
      <c r="R123" s="228">
        <f>SUM(R124:R135)</f>
        <v>0</v>
      </c>
      <c r="S123" s="227"/>
      <c r="T123" s="229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117</v>
      </c>
      <c r="AT123" s="231" t="s">
        <v>72</v>
      </c>
      <c r="AU123" s="231" t="s">
        <v>81</v>
      </c>
      <c r="AY123" s="230" t="s">
        <v>118</v>
      </c>
      <c r="BK123" s="232">
        <f>SUM(BK124:BK135)</f>
        <v>0</v>
      </c>
    </row>
    <row r="124" s="2" customFormat="1" ht="16.5" customHeight="1">
      <c r="A124" s="38"/>
      <c r="B124" s="39"/>
      <c r="C124" s="235" t="s">
        <v>81</v>
      </c>
      <c r="D124" s="235" t="s">
        <v>121</v>
      </c>
      <c r="E124" s="236" t="s">
        <v>122</v>
      </c>
      <c r="F124" s="237" t="s">
        <v>120</v>
      </c>
      <c r="G124" s="238" t="s">
        <v>123</v>
      </c>
      <c r="H124" s="239">
        <v>1</v>
      </c>
      <c r="I124" s="240"/>
      <c r="J124" s="241">
        <f>ROUND(I124*H124,2)</f>
        <v>0</v>
      </c>
      <c r="K124" s="237" t="s">
        <v>124</v>
      </c>
      <c r="L124" s="44"/>
      <c r="M124" s="242" t="s">
        <v>1</v>
      </c>
      <c r="N124" s="243" t="s">
        <v>38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125</v>
      </c>
      <c r="AT124" s="246" t="s">
        <v>121</v>
      </c>
      <c r="AU124" s="246" t="s">
        <v>83</v>
      </c>
      <c r="AY124" s="17" t="s">
        <v>118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81</v>
      </c>
      <c r="BK124" s="247">
        <f>ROUND(I124*H124,2)</f>
        <v>0</v>
      </c>
      <c r="BL124" s="17" t="s">
        <v>125</v>
      </c>
      <c r="BM124" s="246" t="s">
        <v>126</v>
      </c>
    </row>
    <row r="125" s="2" customFormat="1">
      <c r="A125" s="38"/>
      <c r="B125" s="39"/>
      <c r="C125" s="40"/>
      <c r="D125" s="248" t="s">
        <v>127</v>
      </c>
      <c r="E125" s="40"/>
      <c r="F125" s="249" t="s">
        <v>120</v>
      </c>
      <c r="G125" s="40"/>
      <c r="H125" s="40"/>
      <c r="I125" s="14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127</v>
      </c>
      <c r="AU125" s="17" t="s">
        <v>83</v>
      </c>
    </row>
    <row r="126" s="13" customFormat="1">
      <c r="A126" s="13"/>
      <c r="B126" s="252"/>
      <c r="C126" s="253"/>
      <c r="D126" s="248" t="s">
        <v>128</v>
      </c>
      <c r="E126" s="254" t="s">
        <v>1</v>
      </c>
      <c r="F126" s="255" t="s">
        <v>129</v>
      </c>
      <c r="G126" s="253"/>
      <c r="H126" s="254" t="s">
        <v>1</v>
      </c>
      <c r="I126" s="256"/>
      <c r="J126" s="253"/>
      <c r="K126" s="253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128</v>
      </c>
      <c r="AU126" s="261" t="s">
        <v>83</v>
      </c>
      <c r="AV126" s="13" t="s">
        <v>81</v>
      </c>
      <c r="AW126" s="13" t="s">
        <v>30</v>
      </c>
      <c r="AX126" s="13" t="s">
        <v>73</v>
      </c>
      <c r="AY126" s="261" t="s">
        <v>118</v>
      </c>
    </row>
    <row r="127" s="13" customFormat="1">
      <c r="A127" s="13"/>
      <c r="B127" s="252"/>
      <c r="C127" s="253"/>
      <c r="D127" s="248" t="s">
        <v>128</v>
      </c>
      <c r="E127" s="254" t="s">
        <v>1</v>
      </c>
      <c r="F127" s="255" t="s">
        <v>130</v>
      </c>
      <c r="G127" s="253"/>
      <c r="H127" s="254" t="s">
        <v>1</v>
      </c>
      <c r="I127" s="256"/>
      <c r="J127" s="253"/>
      <c r="K127" s="253"/>
      <c r="L127" s="257"/>
      <c r="M127" s="258"/>
      <c r="N127" s="259"/>
      <c r="O127" s="259"/>
      <c r="P127" s="259"/>
      <c r="Q127" s="259"/>
      <c r="R127" s="259"/>
      <c r="S127" s="259"/>
      <c r="T127" s="26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1" t="s">
        <v>128</v>
      </c>
      <c r="AU127" s="261" t="s">
        <v>83</v>
      </c>
      <c r="AV127" s="13" t="s">
        <v>81</v>
      </c>
      <c r="AW127" s="13" t="s">
        <v>30</v>
      </c>
      <c r="AX127" s="13" t="s">
        <v>73</v>
      </c>
      <c r="AY127" s="261" t="s">
        <v>118</v>
      </c>
    </row>
    <row r="128" s="13" customFormat="1">
      <c r="A128" s="13"/>
      <c r="B128" s="252"/>
      <c r="C128" s="253"/>
      <c r="D128" s="248" t="s">
        <v>128</v>
      </c>
      <c r="E128" s="254" t="s">
        <v>1</v>
      </c>
      <c r="F128" s="255" t="s">
        <v>131</v>
      </c>
      <c r="G128" s="253"/>
      <c r="H128" s="254" t="s">
        <v>1</v>
      </c>
      <c r="I128" s="256"/>
      <c r="J128" s="253"/>
      <c r="K128" s="253"/>
      <c r="L128" s="257"/>
      <c r="M128" s="258"/>
      <c r="N128" s="259"/>
      <c r="O128" s="259"/>
      <c r="P128" s="259"/>
      <c r="Q128" s="259"/>
      <c r="R128" s="259"/>
      <c r="S128" s="259"/>
      <c r="T128" s="26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1" t="s">
        <v>128</v>
      </c>
      <c r="AU128" s="261" t="s">
        <v>83</v>
      </c>
      <c r="AV128" s="13" t="s">
        <v>81</v>
      </c>
      <c r="AW128" s="13" t="s">
        <v>30</v>
      </c>
      <c r="AX128" s="13" t="s">
        <v>73</v>
      </c>
      <c r="AY128" s="261" t="s">
        <v>118</v>
      </c>
    </row>
    <row r="129" s="14" customFormat="1">
      <c r="A129" s="14"/>
      <c r="B129" s="262"/>
      <c r="C129" s="263"/>
      <c r="D129" s="248" t="s">
        <v>128</v>
      </c>
      <c r="E129" s="264" t="s">
        <v>1</v>
      </c>
      <c r="F129" s="265" t="s">
        <v>81</v>
      </c>
      <c r="G129" s="263"/>
      <c r="H129" s="266">
        <v>1</v>
      </c>
      <c r="I129" s="267"/>
      <c r="J129" s="263"/>
      <c r="K129" s="263"/>
      <c r="L129" s="268"/>
      <c r="M129" s="269"/>
      <c r="N129" s="270"/>
      <c r="O129" s="270"/>
      <c r="P129" s="270"/>
      <c r="Q129" s="270"/>
      <c r="R129" s="270"/>
      <c r="S129" s="270"/>
      <c r="T129" s="27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2" t="s">
        <v>128</v>
      </c>
      <c r="AU129" s="272" t="s">
        <v>83</v>
      </c>
      <c r="AV129" s="14" t="s">
        <v>83</v>
      </c>
      <c r="AW129" s="14" t="s">
        <v>30</v>
      </c>
      <c r="AX129" s="14" t="s">
        <v>81</v>
      </c>
      <c r="AY129" s="272" t="s">
        <v>118</v>
      </c>
    </row>
    <row r="130" s="2" customFormat="1" ht="21.75" customHeight="1">
      <c r="A130" s="38"/>
      <c r="B130" s="39"/>
      <c r="C130" s="235" t="s">
        <v>83</v>
      </c>
      <c r="D130" s="235" t="s">
        <v>121</v>
      </c>
      <c r="E130" s="236" t="s">
        <v>132</v>
      </c>
      <c r="F130" s="237" t="s">
        <v>133</v>
      </c>
      <c r="G130" s="238" t="s">
        <v>134</v>
      </c>
      <c r="H130" s="239">
        <v>1</v>
      </c>
      <c r="I130" s="240"/>
      <c r="J130" s="241">
        <f>ROUND(I130*H130,2)</f>
        <v>0</v>
      </c>
      <c r="K130" s="237" t="s">
        <v>124</v>
      </c>
      <c r="L130" s="44"/>
      <c r="M130" s="242" t="s">
        <v>1</v>
      </c>
      <c r="N130" s="243" t="s">
        <v>38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125</v>
      </c>
      <c r="AT130" s="246" t="s">
        <v>121</v>
      </c>
      <c r="AU130" s="246" t="s">
        <v>83</v>
      </c>
      <c r="AY130" s="17" t="s">
        <v>118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81</v>
      </c>
      <c r="BK130" s="247">
        <f>ROUND(I130*H130,2)</f>
        <v>0</v>
      </c>
      <c r="BL130" s="17" t="s">
        <v>125</v>
      </c>
      <c r="BM130" s="246" t="s">
        <v>135</v>
      </c>
    </row>
    <row r="131" s="2" customFormat="1">
      <c r="A131" s="38"/>
      <c r="B131" s="39"/>
      <c r="C131" s="40"/>
      <c r="D131" s="248" t="s">
        <v>127</v>
      </c>
      <c r="E131" s="40"/>
      <c r="F131" s="249" t="s">
        <v>133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127</v>
      </c>
      <c r="AU131" s="17" t="s">
        <v>83</v>
      </c>
    </row>
    <row r="132" s="13" customFormat="1">
      <c r="A132" s="13"/>
      <c r="B132" s="252"/>
      <c r="C132" s="253"/>
      <c r="D132" s="248" t="s">
        <v>128</v>
      </c>
      <c r="E132" s="254" t="s">
        <v>1</v>
      </c>
      <c r="F132" s="255" t="s">
        <v>136</v>
      </c>
      <c r="G132" s="253"/>
      <c r="H132" s="254" t="s">
        <v>1</v>
      </c>
      <c r="I132" s="256"/>
      <c r="J132" s="253"/>
      <c r="K132" s="253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128</v>
      </c>
      <c r="AU132" s="261" t="s">
        <v>83</v>
      </c>
      <c r="AV132" s="13" t="s">
        <v>81</v>
      </c>
      <c r="AW132" s="13" t="s">
        <v>30</v>
      </c>
      <c r="AX132" s="13" t="s">
        <v>73</v>
      </c>
      <c r="AY132" s="261" t="s">
        <v>118</v>
      </c>
    </row>
    <row r="133" s="13" customFormat="1">
      <c r="A133" s="13"/>
      <c r="B133" s="252"/>
      <c r="C133" s="253"/>
      <c r="D133" s="248" t="s">
        <v>128</v>
      </c>
      <c r="E133" s="254" t="s">
        <v>1</v>
      </c>
      <c r="F133" s="255" t="s">
        <v>137</v>
      </c>
      <c r="G133" s="253"/>
      <c r="H133" s="254" t="s">
        <v>1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128</v>
      </c>
      <c r="AU133" s="261" t="s">
        <v>83</v>
      </c>
      <c r="AV133" s="13" t="s">
        <v>81</v>
      </c>
      <c r="AW133" s="13" t="s">
        <v>30</v>
      </c>
      <c r="AX133" s="13" t="s">
        <v>73</v>
      </c>
      <c r="AY133" s="261" t="s">
        <v>118</v>
      </c>
    </row>
    <row r="134" s="13" customFormat="1">
      <c r="A134" s="13"/>
      <c r="B134" s="252"/>
      <c r="C134" s="253"/>
      <c r="D134" s="248" t="s">
        <v>128</v>
      </c>
      <c r="E134" s="254" t="s">
        <v>1</v>
      </c>
      <c r="F134" s="255" t="s">
        <v>138</v>
      </c>
      <c r="G134" s="253"/>
      <c r="H134" s="254" t="s">
        <v>1</v>
      </c>
      <c r="I134" s="256"/>
      <c r="J134" s="253"/>
      <c r="K134" s="253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128</v>
      </c>
      <c r="AU134" s="261" t="s">
        <v>83</v>
      </c>
      <c r="AV134" s="13" t="s">
        <v>81</v>
      </c>
      <c r="AW134" s="13" t="s">
        <v>30</v>
      </c>
      <c r="AX134" s="13" t="s">
        <v>73</v>
      </c>
      <c r="AY134" s="261" t="s">
        <v>118</v>
      </c>
    </row>
    <row r="135" s="14" customFormat="1">
      <c r="A135" s="14"/>
      <c r="B135" s="262"/>
      <c r="C135" s="263"/>
      <c r="D135" s="248" t="s">
        <v>128</v>
      </c>
      <c r="E135" s="264" t="s">
        <v>1</v>
      </c>
      <c r="F135" s="265" t="s">
        <v>81</v>
      </c>
      <c r="G135" s="263"/>
      <c r="H135" s="266">
        <v>1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128</v>
      </c>
      <c r="AU135" s="272" t="s">
        <v>83</v>
      </c>
      <c r="AV135" s="14" t="s">
        <v>83</v>
      </c>
      <c r="AW135" s="14" t="s">
        <v>30</v>
      </c>
      <c r="AX135" s="14" t="s">
        <v>81</v>
      </c>
      <c r="AY135" s="272" t="s">
        <v>118</v>
      </c>
    </row>
    <row r="136" s="12" customFormat="1" ht="22.8" customHeight="1">
      <c r="A136" s="12"/>
      <c r="B136" s="219"/>
      <c r="C136" s="220"/>
      <c r="D136" s="221" t="s">
        <v>72</v>
      </c>
      <c r="E136" s="233" t="s">
        <v>139</v>
      </c>
      <c r="F136" s="233" t="s">
        <v>140</v>
      </c>
      <c r="G136" s="220"/>
      <c r="H136" s="220"/>
      <c r="I136" s="223"/>
      <c r="J136" s="234">
        <f>BK136</f>
        <v>0</v>
      </c>
      <c r="K136" s="220"/>
      <c r="L136" s="225"/>
      <c r="M136" s="226"/>
      <c r="N136" s="227"/>
      <c r="O136" s="227"/>
      <c r="P136" s="228">
        <f>SUM(P137:P145)</f>
        <v>0</v>
      </c>
      <c r="Q136" s="227"/>
      <c r="R136" s="228">
        <f>SUM(R137:R145)</f>
        <v>0</v>
      </c>
      <c r="S136" s="227"/>
      <c r="T136" s="229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117</v>
      </c>
      <c r="AT136" s="231" t="s">
        <v>72</v>
      </c>
      <c r="AU136" s="231" t="s">
        <v>81</v>
      </c>
      <c r="AY136" s="230" t="s">
        <v>118</v>
      </c>
      <c r="BK136" s="232">
        <f>SUM(BK137:BK145)</f>
        <v>0</v>
      </c>
    </row>
    <row r="137" s="2" customFormat="1" ht="16.5" customHeight="1">
      <c r="A137" s="38"/>
      <c r="B137" s="39"/>
      <c r="C137" s="235" t="s">
        <v>141</v>
      </c>
      <c r="D137" s="235" t="s">
        <v>121</v>
      </c>
      <c r="E137" s="236" t="s">
        <v>142</v>
      </c>
      <c r="F137" s="237" t="s">
        <v>143</v>
      </c>
      <c r="G137" s="238" t="s">
        <v>134</v>
      </c>
      <c r="H137" s="239">
        <v>55</v>
      </c>
      <c r="I137" s="240"/>
      <c r="J137" s="241">
        <f>ROUND(I137*H137,2)</f>
        <v>0</v>
      </c>
      <c r="K137" s="237" t="s">
        <v>124</v>
      </c>
      <c r="L137" s="44"/>
      <c r="M137" s="242" t="s">
        <v>1</v>
      </c>
      <c r="N137" s="243" t="s">
        <v>38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125</v>
      </c>
      <c r="AT137" s="246" t="s">
        <v>121</v>
      </c>
      <c r="AU137" s="246" t="s">
        <v>83</v>
      </c>
      <c r="AY137" s="17" t="s">
        <v>118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81</v>
      </c>
      <c r="BK137" s="247">
        <f>ROUND(I137*H137,2)</f>
        <v>0</v>
      </c>
      <c r="BL137" s="17" t="s">
        <v>125</v>
      </c>
      <c r="BM137" s="246" t="s">
        <v>144</v>
      </c>
    </row>
    <row r="138" s="2" customFormat="1">
      <c r="A138" s="38"/>
      <c r="B138" s="39"/>
      <c r="C138" s="40"/>
      <c r="D138" s="248" t="s">
        <v>127</v>
      </c>
      <c r="E138" s="40"/>
      <c r="F138" s="249" t="s">
        <v>145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127</v>
      </c>
      <c r="AU138" s="17" t="s">
        <v>83</v>
      </c>
    </row>
    <row r="139" s="13" customFormat="1">
      <c r="A139" s="13"/>
      <c r="B139" s="252"/>
      <c r="C139" s="253"/>
      <c r="D139" s="248" t="s">
        <v>128</v>
      </c>
      <c r="E139" s="254" t="s">
        <v>1</v>
      </c>
      <c r="F139" s="255" t="s">
        <v>146</v>
      </c>
      <c r="G139" s="253"/>
      <c r="H139" s="254" t="s">
        <v>1</v>
      </c>
      <c r="I139" s="256"/>
      <c r="J139" s="253"/>
      <c r="K139" s="253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128</v>
      </c>
      <c r="AU139" s="261" t="s">
        <v>83</v>
      </c>
      <c r="AV139" s="13" t="s">
        <v>81</v>
      </c>
      <c r="AW139" s="13" t="s">
        <v>30</v>
      </c>
      <c r="AX139" s="13" t="s">
        <v>73</v>
      </c>
      <c r="AY139" s="261" t="s">
        <v>118</v>
      </c>
    </row>
    <row r="140" s="14" customFormat="1">
      <c r="A140" s="14"/>
      <c r="B140" s="262"/>
      <c r="C140" s="263"/>
      <c r="D140" s="248" t="s">
        <v>128</v>
      </c>
      <c r="E140" s="264" t="s">
        <v>1</v>
      </c>
      <c r="F140" s="265" t="s">
        <v>147</v>
      </c>
      <c r="G140" s="263"/>
      <c r="H140" s="266">
        <v>4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128</v>
      </c>
      <c r="AU140" s="272" t="s">
        <v>83</v>
      </c>
      <c r="AV140" s="14" t="s">
        <v>83</v>
      </c>
      <c r="AW140" s="14" t="s">
        <v>30</v>
      </c>
      <c r="AX140" s="14" t="s">
        <v>73</v>
      </c>
      <c r="AY140" s="272" t="s">
        <v>118</v>
      </c>
    </row>
    <row r="141" s="14" customFormat="1">
      <c r="A141" s="14"/>
      <c r="B141" s="262"/>
      <c r="C141" s="263"/>
      <c r="D141" s="248" t="s">
        <v>128</v>
      </c>
      <c r="E141" s="264" t="s">
        <v>1</v>
      </c>
      <c r="F141" s="265" t="s">
        <v>148</v>
      </c>
      <c r="G141" s="263"/>
      <c r="H141" s="266">
        <v>27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128</v>
      </c>
      <c r="AU141" s="272" t="s">
        <v>83</v>
      </c>
      <c r="AV141" s="14" t="s">
        <v>83</v>
      </c>
      <c r="AW141" s="14" t="s">
        <v>30</v>
      </c>
      <c r="AX141" s="14" t="s">
        <v>73</v>
      </c>
      <c r="AY141" s="272" t="s">
        <v>118</v>
      </c>
    </row>
    <row r="142" s="13" customFormat="1">
      <c r="A142" s="13"/>
      <c r="B142" s="252"/>
      <c r="C142" s="253"/>
      <c r="D142" s="248" t="s">
        <v>128</v>
      </c>
      <c r="E142" s="254" t="s">
        <v>1</v>
      </c>
      <c r="F142" s="255" t="s">
        <v>149</v>
      </c>
      <c r="G142" s="253"/>
      <c r="H142" s="254" t="s">
        <v>1</v>
      </c>
      <c r="I142" s="256"/>
      <c r="J142" s="253"/>
      <c r="K142" s="253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128</v>
      </c>
      <c r="AU142" s="261" t="s">
        <v>83</v>
      </c>
      <c r="AV142" s="13" t="s">
        <v>81</v>
      </c>
      <c r="AW142" s="13" t="s">
        <v>30</v>
      </c>
      <c r="AX142" s="13" t="s">
        <v>73</v>
      </c>
      <c r="AY142" s="261" t="s">
        <v>118</v>
      </c>
    </row>
    <row r="143" s="14" customFormat="1">
      <c r="A143" s="14"/>
      <c r="B143" s="262"/>
      <c r="C143" s="263"/>
      <c r="D143" s="248" t="s">
        <v>128</v>
      </c>
      <c r="E143" s="264" t="s">
        <v>1</v>
      </c>
      <c r="F143" s="265" t="s">
        <v>147</v>
      </c>
      <c r="G143" s="263"/>
      <c r="H143" s="266">
        <v>4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128</v>
      </c>
      <c r="AU143" s="272" t="s">
        <v>83</v>
      </c>
      <c r="AV143" s="14" t="s">
        <v>83</v>
      </c>
      <c r="AW143" s="14" t="s">
        <v>30</v>
      </c>
      <c r="AX143" s="14" t="s">
        <v>73</v>
      </c>
      <c r="AY143" s="272" t="s">
        <v>118</v>
      </c>
    </row>
    <row r="144" s="14" customFormat="1">
      <c r="A144" s="14"/>
      <c r="B144" s="262"/>
      <c r="C144" s="263"/>
      <c r="D144" s="248" t="s">
        <v>128</v>
      </c>
      <c r="E144" s="264" t="s">
        <v>1</v>
      </c>
      <c r="F144" s="265" t="s">
        <v>150</v>
      </c>
      <c r="G144" s="263"/>
      <c r="H144" s="266">
        <v>20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2" t="s">
        <v>128</v>
      </c>
      <c r="AU144" s="272" t="s">
        <v>83</v>
      </c>
      <c r="AV144" s="14" t="s">
        <v>83</v>
      </c>
      <c r="AW144" s="14" t="s">
        <v>30</v>
      </c>
      <c r="AX144" s="14" t="s">
        <v>73</v>
      </c>
      <c r="AY144" s="272" t="s">
        <v>118</v>
      </c>
    </row>
    <row r="145" s="15" customFormat="1">
      <c r="A145" s="15"/>
      <c r="B145" s="273"/>
      <c r="C145" s="274"/>
      <c r="D145" s="248" t="s">
        <v>128</v>
      </c>
      <c r="E145" s="275" t="s">
        <v>1</v>
      </c>
      <c r="F145" s="276" t="s">
        <v>151</v>
      </c>
      <c r="G145" s="274"/>
      <c r="H145" s="277">
        <v>55</v>
      </c>
      <c r="I145" s="278"/>
      <c r="J145" s="274"/>
      <c r="K145" s="274"/>
      <c r="L145" s="279"/>
      <c r="M145" s="280"/>
      <c r="N145" s="281"/>
      <c r="O145" s="281"/>
      <c r="P145" s="281"/>
      <c r="Q145" s="281"/>
      <c r="R145" s="281"/>
      <c r="S145" s="281"/>
      <c r="T145" s="28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3" t="s">
        <v>128</v>
      </c>
      <c r="AU145" s="283" t="s">
        <v>83</v>
      </c>
      <c r="AV145" s="15" t="s">
        <v>152</v>
      </c>
      <c r="AW145" s="15" t="s">
        <v>30</v>
      </c>
      <c r="AX145" s="15" t="s">
        <v>81</v>
      </c>
      <c r="AY145" s="283" t="s">
        <v>118</v>
      </c>
    </row>
    <row r="146" s="12" customFormat="1" ht="22.8" customHeight="1">
      <c r="A146" s="12"/>
      <c r="B146" s="219"/>
      <c r="C146" s="220"/>
      <c r="D146" s="221" t="s">
        <v>72</v>
      </c>
      <c r="E146" s="233" t="s">
        <v>153</v>
      </c>
      <c r="F146" s="233" t="s">
        <v>154</v>
      </c>
      <c r="G146" s="220"/>
      <c r="H146" s="220"/>
      <c r="I146" s="223"/>
      <c r="J146" s="234">
        <f>BK146</f>
        <v>0</v>
      </c>
      <c r="K146" s="220"/>
      <c r="L146" s="225"/>
      <c r="M146" s="226"/>
      <c r="N146" s="227"/>
      <c r="O146" s="227"/>
      <c r="P146" s="228">
        <f>SUM(P147:P154)</f>
        <v>0</v>
      </c>
      <c r="Q146" s="227"/>
      <c r="R146" s="228">
        <f>SUM(R147:R154)</f>
        <v>0</v>
      </c>
      <c r="S146" s="227"/>
      <c r="T146" s="229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0" t="s">
        <v>117</v>
      </c>
      <c r="AT146" s="231" t="s">
        <v>72</v>
      </c>
      <c r="AU146" s="231" t="s">
        <v>81</v>
      </c>
      <c r="AY146" s="230" t="s">
        <v>118</v>
      </c>
      <c r="BK146" s="232">
        <f>SUM(BK147:BK154)</f>
        <v>0</v>
      </c>
    </row>
    <row r="147" s="2" customFormat="1" ht="21.75" customHeight="1">
      <c r="A147" s="38"/>
      <c r="B147" s="39"/>
      <c r="C147" s="235" t="s">
        <v>152</v>
      </c>
      <c r="D147" s="235" t="s">
        <v>121</v>
      </c>
      <c r="E147" s="236" t="s">
        <v>155</v>
      </c>
      <c r="F147" s="237" t="s">
        <v>156</v>
      </c>
      <c r="G147" s="238" t="s">
        <v>123</v>
      </c>
      <c r="H147" s="239">
        <v>1</v>
      </c>
      <c r="I147" s="240"/>
      <c r="J147" s="241">
        <f>ROUND(I147*H147,2)</f>
        <v>0</v>
      </c>
      <c r="K147" s="237" t="s">
        <v>124</v>
      </c>
      <c r="L147" s="44"/>
      <c r="M147" s="242" t="s">
        <v>1</v>
      </c>
      <c r="N147" s="243" t="s">
        <v>38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125</v>
      </c>
      <c r="AT147" s="246" t="s">
        <v>121</v>
      </c>
      <c r="AU147" s="246" t="s">
        <v>83</v>
      </c>
      <c r="AY147" s="17" t="s">
        <v>118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81</v>
      </c>
      <c r="BK147" s="247">
        <f>ROUND(I147*H147,2)</f>
        <v>0</v>
      </c>
      <c r="BL147" s="17" t="s">
        <v>125</v>
      </c>
      <c r="BM147" s="246" t="s">
        <v>157</v>
      </c>
    </row>
    <row r="148" s="2" customFormat="1">
      <c r="A148" s="38"/>
      <c r="B148" s="39"/>
      <c r="C148" s="40"/>
      <c r="D148" s="248" t="s">
        <v>127</v>
      </c>
      <c r="E148" s="40"/>
      <c r="F148" s="249" t="s">
        <v>158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127</v>
      </c>
      <c r="AU148" s="17" t="s">
        <v>83</v>
      </c>
    </row>
    <row r="149" s="13" customFormat="1">
      <c r="A149" s="13"/>
      <c r="B149" s="252"/>
      <c r="C149" s="253"/>
      <c r="D149" s="248" t="s">
        <v>128</v>
      </c>
      <c r="E149" s="254" t="s">
        <v>1</v>
      </c>
      <c r="F149" s="255" t="s">
        <v>159</v>
      </c>
      <c r="G149" s="253"/>
      <c r="H149" s="254" t="s">
        <v>1</v>
      </c>
      <c r="I149" s="256"/>
      <c r="J149" s="253"/>
      <c r="K149" s="253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128</v>
      </c>
      <c r="AU149" s="261" t="s">
        <v>83</v>
      </c>
      <c r="AV149" s="13" t="s">
        <v>81</v>
      </c>
      <c r="AW149" s="13" t="s">
        <v>30</v>
      </c>
      <c r="AX149" s="13" t="s">
        <v>73</v>
      </c>
      <c r="AY149" s="261" t="s">
        <v>118</v>
      </c>
    </row>
    <row r="150" s="13" customFormat="1">
      <c r="A150" s="13"/>
      <c r="B150" s="252"/>
      <c r="C150" s="253"/>
      <c r="D150" s="248" t="s">
        <v>128</v>
      </c>
      <c r="E150" s="254" t="s">
        <v>1</v>
      </c>
      <c r="F150" s="255" t="s">
        <v>160</v>
      </c>
      <c r="G150" s="253"/>
      <c r="H150" s="254" t="s">
        <v>1</v>
      </c>
      <c r="I150" s="256"/>
      <c r="J150" s="253"/>
      <c r="K150" s="253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128</v>
      </c>
      <c r="AU150" s="261" t="s">
        <v>83</v>
      </c>
      <c r="AV150" s="13" t="s">
        <v>81</v>
      </c>
      <c r="AW150" s="13" t="s">
        <v>30</v>
      </c>
      <c r="AX150" s="13" t="s">
        <v>73</v>
      </c>
      <c r="AY150" s="261" t="s">
        <v>118</v>
      </c>
    </row>
    <row r="151" s="13" customFormat="1">
      <c r="A151" s="13"/>
      <c r="B151" s="252"/>
      <c r="C151" s="253"/>
      <c r="D151" s="248" t="s">
        <v>128</v>
      </c>
      <c r="E151" s="254" t="s">
        <v>1</v>
      </c>
      <c r="F151" s="255" t="s">
        <v>161</v>
      </c>
      <c r="G151" s="253"/>
      <c r="H151" s="254" t="s">
        <v>1</v>
      </c>
      <c r="I151" s="256"/>
      <c r="J151" s="253"/>
      <c r="K151" s="253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128</v>
      </c>
      <c r="AU151" s="261" t="s">
        <v>83</v>
      </c>
      <c r="AV151" s="13" t="s">
        <v>81</v>
      </c>
      <c r="AW151" s="13" t="s">
        <v>30</v>
      </c>
      <c r="AX151" s="13" t="s">
        <v>73</v>
      </c>
      <c r="AY151" s="261" t="s">
        <v>118</v>
      </c>
    </row>
    <row r="152" s="13" customFormat="1">
      <c r="A152" s="13"/>
      <c r="B152" s="252"/>
      <c r="C152" s="253"/>
      <c r="D152" s="248" t="s">
        <v>128</v>
      </c>
      <c r="E152" s="254" t="s">
        <v>1</v>
      </c>
      <c r="F152" s="255" t="s">
        <v>162</v>
      </c>
      <c r="G152" s="253"/>
      <c r="H152" s="254" t="s">
        <v>1</v>
      </c>
      <c r="I152" s="256"/>
      <c r="J152" s="253"/>
      <c r="K152" s="253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128</v>
      </c>
      <c r="AU152" s="261" t="s">
        <v>83</v>
      </c>
      <c r="AV152" s="13" t="s">
        <v>81</v>
      </c>
      <c r="AW152" s="13" t="s">
        <v>30</v>
      </c>
      <c r="AX152" s="13" t="s">
        <v>73</v>
      </c>
      <c r="AY152" s="261" t="s">
        <v>118</v>
      </c>
    </row>
    <row r="153" s="13" customFormat="1">
      <c r="A153" s="13"/>
      <c r="B153" s="252"/>
      <c r="C153" s="253"/>
      <c r="D153" s="248" t="s">
        <v>128</v>
      </c>
      <c r="E153" s="254" t="s">
        <v>1</v>
      </c>
      <c r="F153" s="255" t="s">
        <v>163</v>
      </c>
      <c r="G153" s="253"/>
      <c r="H153" s="254" t="s">
        <v>1</v>
      </c>
      <c r="I153" s="256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128</v>
      </c>
      <c r="AU153" s="261" t="s">
        <v>83</v>
      </c>
      <c r="AV153" s="13" t="s">
        <v>81</v>
      </c>
      <c r="AW153" s="13" t="s">
        <v>30</v>
      </c>
      <c r="AX153" s="13" t="s">
        <v>73</v>
      </c>
      <c r="AY153" s="261" t="s">
        <v>118</v>
      </c>
    </row>
    <row r="154" s="14" customFormat="1">
      <c r="A154" s="14"/>
      <c r="B154" s="262"/>
      <c r="C154" s="263"/>
      <c r="D154" s="248" t="s">
        <v>128</v>
      </c>
      <c r="E154" s="264" t="s">
        <v>1</v>
      </c>
      <c r="F154" s="265" t="s">
        <v>81</v>
      </c>
      <c r="G154" s="263"/>
      <c r="H154" s="266">
        <v>1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128</v>
      </c>
      <c r="AU154" s="272" t="s">
        <v>83</v>
      </c>
      <c r="AV154" s="14" t="s">
        <v>83</v>
      </c>
      <c r="AW154" s="14" t="s">
        <v>30</v>
      </c>
      <c r="AX154" s="14" t="s">
        <v>81</v>
      </c>
      <c r="AY154" s="272" t="s">
        <v>118</v>
      </c>
    </row>
    <row r="155" s="12" customFormat="1" ht="22.8" customHeight="1">
      <c r="A155" s="12"/>
      <c r="B155" s="219"/>
      <c r="C155" s="220"/>
      <c r="D155" s="221" t="s">
        <v>72</v>
      </c>
      <c r="E155" s="233" t="s">
        <v>164</v>
      </c>
      <c r="F155" s="233" t="s">
        <v>165</v>
      </c>
      <c r="G155" s="220"/>
      <c r="H155" s="220"/>
      <c r="I155" s="223"/>
      <c r="J155" s="234">
        <f>BK155</f>
        <v>0</v>
      </c>
      <c r="K155" s="220"/>
      <c r="L155" s="225"/>
      <c r="M155" s="226"/>
      <c r="N155" s="227"/>
      <c r="O155" s="227"/>
      <c r="P155" s="228">
        <f>SUM(P156:P164)</f>
        <v>0</v>
      </c>
      <c r="Q155" s="227"/>
      <c r="R155" s="228">
        <f>SUM(R156:R164)</f>
        <v>0</v>
      </c>
      <c r="S155" s="227"/>
      <c r="T155" s="229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0" t="s">
        <v>117</v>
      </c>
      <c r="AT155" s="231" t="s">
        <v>72</v>
      </c>
      <c r="AU155" s="231" t="s">
        <v>81</v>
      </c>
      <c r="AY155" s="230" t="s">
        <v>118</v>
      </c>
      <c r="BK155" s="232">
        <f>SUM(BK156:BK164)</f>
        <v>0</v>
      </c>
    </row>
    <row r="156" s="2" customFormat="1" ht="16.5" customHeight="1">
      <c r="A156" s="38"/>
      <c r="B156" s="39"/>
      <c r="C156" s="235" t="s">
        <v>117</v>
      </c>
      <c r="D156" s="235" t="s">
        <v>121</v>
      </c>
      <c r="E156" s="236" t="s">
        <v>166</v>
      </c>
      <c r="F156" s="237" t="s">
        <v>167</v>
      </c>
      <c r="G156" s="238" t="s">
        <v>123</v>
      </c>
      <c r="H156" s="239">
        <v>1</v>
      </c>
      <c r="I156" s="240"/>
      <c r="J156" s="241">
        <f>ROUND(I156*H156,2)</f>
        <v>0</v>
      </c>
      <c r="K156" s="237" t="s">
        <v>124</v>
      </c>
      <c r="L156" s="44"/>
      <c r="M156" s="242" t="s">
        <v>1</v>
      </c>
      <c r="N156" s="243" t="s">
        <v>38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125</v>
      </c>
      <c r="AT156" s="246" t="s">
        <v>121</v>
      </c>
      <c r="AU156" s="246" t="s">
        <v>83</v>
      </c>
      <c r="AY156" s="17" t="s">
        <v>118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81</v>
      </c>
      <c r="BK156" s="247">
        <f>ROUND(I156*H156,2)</f>
        <v>0</v>
      </c>
      <c r="BL156" s="17" t="s">
        <v>125</v>
      </c>
      <c r="BM156" s="246" t="s">
        <v>168</v>
      </c>
    </row>
    <row r="157" s="2" customFormat="1">
      <c r="A157" s="38"/>
      <c r="B157" s="39"/>
      <c r="C157" s="40"/>
      <c r="D157" s="248" t="s">
        <v>127</v>
      </c>
      <c r="E157" s="40"/>
      <c r="F157" s="249" t="s">
        <v>167</v>
      </c>
      <c r="G157" s="40"/>
      <c r="H157" s="40"/>
      <c r="I157" s="144"/>
      <c r="J157" s="40"/>
      <c r="K157" s="40"/>
      <c r="L157" s="44"/>
      <c r="M157" s="250"/>
      <c r="N157" s="25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127</v>
      </c>
      <c r="AU157" s="17" t="s">
        <v>83</v>
      </c>
    </row>
    <row r="158" s="13" customFormat="1">
      <c r="A158" s="13"/>
      <c r="B158" s="252"/>
      <c r="C158" s="253"/>
      <c r="D158" s="248" t="s">
        <v>128</v>
      </c>
      <c r="E158" s="254" t="s">
        <v>1</v>
      </c>
      <c r="F158" s="255" t="s">
        <v>169</v>
      </c>
      <c r="G158" s="253"/>
      <c r="H158" s="254" t="s">
        <v>1</v>
      </c>
      <c r="I158" s="256"/>
      <c r="J158" s="253"/>
      <c r="K158" s="253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128</v>
      </c>
      <c r="AU158" s="261" t="s">
        <v>83</v>
      </c>
      <c r="AV158" s="13" t="s">
        <v>81</v>
      </c>
      <c r="AW158" s="13" t="s">
        <v>30</v>
      </c>
      <c r="AX158" s="13" t="s">
        <v>73</v>
      </c>
      <c r="AY158" s="261" t="s">
        <v>118</v>
      </c>
    </row>
    <row r="159" s="13" customFormat="1">
      <c r="A159" s="13"/>
      <c r="B159" s="252"/>
      <c r="C159" s="253"/>
      <c r="D159" s="248" t="s">
        <v>128</v>
      </c>
      <c r="E159" s="254" t="s">
        <v>1</v>
      </c>
      <c r="F159" s="255" t="s">
        <v>170</v>
      </c>
      <c r="G159" s="253"/>
      <c r="H159" s="254" t="s">
        <v>1</v>
      </c>
      <c r="I159" s="256"/>
      <c r="J159" s="253"/>
      <c r="K159" s="253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128</v>
      </c>
      <c r="AU159" s="261" t="s">
        <v>83</v>
      </c>
      <c r="AV159" s="13" t="s">
        <v>81</v>
      </c>
      <c r="AW159" s="13" t="s">
        <v>30</v>
      </c>
      <c r="AX159" s="13" t="s">
        <v>73</v>
      </c>
      <c r="AY159" s="261" t="s">
        <v>118</v>
      </c>
    </row>
    <row r="160" s="13" customFormat="1">
      <c r="A160" s="13"/>
      <c r="B160" s="252"/>
      <c r="C160" s="253"/>
      <c r="D160" s="248" t="s">
        <v>128</v>
      </c>
      <c r="E160" s="254" t="s">
        <v>1</v>
      </c>
      <c r="F160" s="255" t="s">
        <v>171</v>
      </c>
      <c r="G160" s="253"/>
      <c r="H160" s="254" t="s">
        <v>1</v>
      </c>
      <c r="I160" s="256"/>
      <c r="J160" s="253"/>
      <c r="K160" s="253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128</v>
      </c>
      <c r="AU160" s="261" t="s">
        <v>83</v>
      </c>
      <c r="AV160" s="13" t="s">
        <v>81</v>
      </c>
      <c r="AW160" s="13" t="s">
        <v>30</v>
      </c>
      <c r="AX160" s="13" t="s">
        <v>73</v>
      </c>
      <c r="AY160" s="261" t="s">
        <v>118</v>
      </c>
    </row>
    <row r="161" s="13" customFormat="1">
      <c r="A161" s="13"/>
      <c r="B161" s="252"/>
      <c r="C161" s="253"/>
      <c r="D161" s="248" t="s">
        <v>128</v>
      </c>
      <c r="E161" s="254" t="s">
        <v>1</v>
      </c>
      <c r="F161" s="255" t="s">
        <v>172</v>
      </c>
      <c r="G161" s="253"/>
      <c r="H161" s="254" t="s">
        <v>1</v>
      </c>
      <c r="I161" s="256"/>
      <c r="J161" s="253"/>
      <c r="K161" s="253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128</v>
      </c>
      <c r="AU161" s="261" t="s">
        <v>83</v>
      </c>
      <c r="AV161" s="13" t="s">
        <v>81</v>
      </c>
      <c r="AW161" s="13" t="s">
        <v>30</v>
      </c>
      <c r="AX161" s="13" t="s">
        <v>73</v>
      </c>
      <c r="AY161" s="261" t="s">
        <v>118</v>
      </c>
    </row>
    <row r="162" s="13" customFormat="1">
      <c r="A162" s="13"/>
      <c r="B162" s="252"/>
      <c r="C162" s="253"/>
      <c r="D162" s="248" t="s">
        <v>128</v>
      </c>
      <c r="E162" s="254" t="s">
        <v>1</v>
      </c>
      <c r="F162" s="255" t="s">
        <v>173</v>
      </c>
      <c r="G162" s="253"/>
      <c r="H162" s="254" t="s">
        <v>1</v>
      </c>
      <c r="I162" s="256"/>
      <c r="J162" s="253"/>
      <c r="K162" s="253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128</v>
      </c>
      <c r="AU162" s="261" t="s">
        <v>83</v>
      </c>
      <c r="AV162" s="13" t="s">
        <v>81</v>
      </c>
      <c r="AW162" s="13" t="s">
        <v>30</v>
      </c>
      <c r="AX162" s="13" t="s">
        <v>73</v>
      </c>
      <c r="AY162" s="261" t="s">
        <v>118</v>
      </c>
    </row>
    <row r="163" s="13" customFormat="1">
      <c r="A163" s="13"/>
      <c r="B163" s="252"/>
      <c r="C163" s="253"/>
      <c r="D163" s="248" t="s">
        <v>128</v>
      </c>
      <c r="E163" s="254" t="s">
        <v>1</v>
      </c>
      <c r="F163" s="255" t="s">
        <v>174</v>
      </c>
      <c r="G163" s="253"/>
      <c r="H163" s="254" t="s">
        <v>1</v>
      </c>
      <c r="I163" s="256"/>
      <c r="J163" s="253"/>
      <c r="K163" s="253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128</v>
      </c>
      <c r="AU163" s="261" t="s">
        <v>83</v>
      </c>
      <c r="AV163" s="13" t="s">
        <v>81</v>
      </c>
      <c r="AW163" s="13" t="s">
        <v>30</v>
      </c>
      <c r="AX163" s="13" t="s">
        <v>73</v>
      </c>
      <c r="AY163" s="261" t="s">
        <v>118</v>
      </c>
    </row>
    <row r="164" s="14" customFormat="1">
      <c r="A164" s="14"/>
      <c r="B164" s="262"/>
      <c r="C164" s="263"/>
      <c r="D164" s="248" t="s">
        <v>128</v>
      </c>
      <c r="E164" s="264" t="s">
        <v>1</v>
      </c>
      <c r="F164" s="265" t="s">
        <v>81</v>
      </c>
      <c r="G164" s="263"/>
      <c r="H164" s="266">
        <v>1</v>
      </c>
      <c r="I164" s="267"/>
      <c r="J164" s="263"/>
      <c r="K164" s="263"/>
      <c r="L164" s="268"/>
      <c r="M164" s="284"/>
      <c r="N164" s="285"/>
      <c r="O164" s="285"/>
      <c r="P164" s="285"/>
      <c r="Q164" s="285"/>
      <c r="R164" s="285"/>
      <c r="S164" s="285"/>
      <c r="T164" s="28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128</v>
      </c>
      <c r="AU164" s="272" t="s">
        <v>83</v>
      </c>
      <c r="AV164" s="14" t="s">
        <v>83</v>
      </c>
      <c r="AW164" s="14" t="s">
        <v>30</v>
      </c>
      <c r="AX164" s="14" t="s">
        <v>81</v>
      </c>
      <c r="AY164" s="272" t="s">
        <v>118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183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qpaXEpjupfDi/wgT2dVb1RYSK8a5CwQJcJUbE/H1VC7dTYNc6dOegyY8xNP4ORQ9PYkjyFIP8w0nVfQ/4pwFoA==" hashValue="b8GtgBvx8NMb8JT92GOhgUJAlQTfwLoDI1FwBO7u5iNoESmm5+7cLiDc7PMMMbAhq/f3fvwx2bImyUboMJ2XgQ==" algorithmName="SHA-512" password="CC35"/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90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VD Vír I, koruna hráze, oprava zábradlí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175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ROUND((SUM(BE125:BE255)),  2)</f>
        <v>0</v>
      </c>
      <c r="G33" s="38"/>
      <c r="H33" s="38"/>
      <c r="I33" s="162">
        <v>0.20999999999999999</v>
      </c>
      <c r="J33" s="161">
        <f>ROUND(((SUM(BE125:BE255))*I33),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ROUND((SUM(BF125:BF255)),  2)</f>
        <v>0</v>
      </c>
      <c r="G34" s="38"/>
      <c r="H34" s="38"/>
      <c r="I34" s="162">
        <v>0.14999999999999999</v>
      </c>
      <c r="J34" s="161">
        <f>ROUND(((SUM(BF125:BF255))*I34),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ROUND((SUM(BG125:BG255)),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ROUND((SUM(BH125:BH255)),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ROUND((SUM(BI125:BI255)),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VD Vír I, koruna hráze, oprava zábradlí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Levý břeh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94</v>
      </c>
      <c r="D94" s="189"/>
      <c r="E94" s="189"/>
      <c r="F94" s="189"/>
      <c r="G94" s="189"/>
      <c r="H94" s="189"/>
      <c r="I94" s="190"/>
      <c r="J94" s="191" t="s">
        <v>95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96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93"/>
      <c r="C97" s="194"/>
      <c r="D97" s="195" t="s">
        <v>176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177</v>
      </c>
      <c r="E98" s="203"/>
      <c r="F98" s="203"/>
      <c r="G98" s="203"/>
      <c r="H98" s="203"/>
      <c r="I98" s="204"/>
      <c r="J98" s="205">
        <f>J127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178</v>
      </c>
      <c r="E99" s="203"/>
      <c r="F99" s="203"/>
      <c r="G99" s="203"/>
      <c r="H99" s="203"/>
      <c r="I99" s="204"/>
      <c r="J99" s="205">
        <f>J159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179</v>
      </c>
      <c r="E100" s="203"/>
      <c r="F100" s="203"/>
      <c r="G100" s="203"/>
      <c r="H100" s="203"/>
      <c r="I100" s="204"/>
      <c r="J100" s="205">
        <f>J170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180</v>
      </c>
      <c r="E101" s="203"/>
      <c r="F101" s="203"/>
      <c r="G101" s="203"/>
      <c r="H101" s="203"/>
      <c r="I101" s="204"/>
      <c r="J101" s="205">
        <f>J181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181</v>
      </c>
      <c r="E102" s="203"/>
      <c r="F102" s="203"/>
      <c r="G102" s="203"/>
      <c r="H102" s="203"/>
      <c r="I102" s="204"/>
      <c r="J102" s="205">
        <f>J215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182</v>
      </c>
      <c r="E103" s="203"/>
      <c r="F103" s="203"/>
      <c r="G103" s="203"/>
      <c r="H103" s="203"/>
      <c r="I103" s="204"/>
      <c r="J103" s="205">
        <f>J223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183</v>
      </c>
      <c r="E104" s="196"/>
      <c r="F104" s="196"/>
      <c r="G104" s="196"/>
      <c r="H104" s="196"/>
      <c r="I104" s="197"/>
      <c r="J104" s="198">
        <f>J226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0"/>
      <c r="C105" s="201"/>
      <c r="D105" s="202" t="s">
        <v>184</v>
      </c>
      <c r="E105" s="203"/>
      <c r="F105" s="203"/>
      <c r="G105" s="203"/>
      <c r="H105" s="203"/>
      <c r="I105" s="204"/>
      <c r="J105" s="205">
        <f>J227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103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VD Vír I, koruna hráze, oprava zábradlí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91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SO-01 - Levý břeh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147" t="s">
        <v>22</v>
      </c>
      <c r="J119" s="79" t="str">
        <f>IF(J12="","",J12)</f>
        <v>4. 3. 2020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147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147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7"/>
      <c r="B124" s="208"/>
      <c r="C124" s="209" t="s">
        <v>104</v>
      </c>
      <c r="D124" s="210" t="s">
        <v>58</v>
      </c>
      <c r="E124" s="210" t="s">
        <v>54</v>
      </c>
      <c r="F124" s="210" t="s">
        <v>55</v>
      </c>
      <c r="G124" s="210" t="s">
        <v>105</v>
      </c>
      <c r="H124" s="210" t="s">
        <v>106</v>
      </c>
      <c r="I124" s="211" t="s">
        <v>107</v>
      </c>
      <c r="J124" s="210" t="s">
        <v>95</v>
      </c>
      <c r="K124" s="212" t="s">
        <v>108</v>
      </c>
      <c r="L124" s="213"/>
      <c r="M124" s="100" t="s">
        <v>1</v>
      </c>
      <c r="N124" s="101" t="s">
        <v>37</v>
      </c>
      <c r="O124" s="101" t="s">
        <v>109</v>
      </c>
      <c r="P124" s="101" t="s">
        <v>110</v>
      </c>
      <c r="Q124" s="101" t="s">
        <v>111</v>
      </c>
      <c r="R124" s="101" t="s">
        <v>112</v>
      </c>
      <c r="S124" s="101" t="s">
        <v>113</v>
      </c>
      <c r="T124" s="102" t="s">
        <v>114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8"/>
      <c r="B125" s="39"/>
      <c r="C125" s="107" t="s">
        <v>115</v>
      </c>
      <c r="D125" s="40"/>
      <c r="E125" s="40"/>
      <c r="F125" s="40"/>
      <c r="G125" s="40"/>
      <c r="H125" s="40"/>
      <c r="I125" s="144"/>
      <c r="J125" s="214">
        <f>BK125</f>
        <v>0</v>
      </c>
      <c r="K125" s="40"/>
      <c r="L125" s="44"/>
      <c r="M125" s="103"/>
      <c r="N125" s="215"/>
      <c r="O125" s="104"/>
      <c r="P125" s="216">
        <f>P126+P226</f>
        <v>0</v>
      </c>
      <c r="Q125" s="104"/>
      <c r="R125" s="216">
        <f>R126+R226</f>
        <v>0.86075383000000005</v>
      </c>
      <c r="S125" s="104"/>
      <c r="T125" s="217">
        <f>T126+T226</f>
        <v>0.057200000000000001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97</v>
      </c>
      <c r="BK125" s="218">
        <f>BK126+BK226</f>
        <v>0</v>
      </c>
    </row>
    <row r="126" s="12" customFormat="1" ht="25.92" customHeight="1">
      <c r="A126" s="12"/>
      <c r="B126" s="219"/>
      <c r="C126" s="220"/>
      <c r="D126" s="221" t="s">
        <v>72</v>
      </c>
      <c r="E126" s="222" t="s">
        <v>185</v>
      </c>
      <c r="F126" s="222" t="s">
        <v>186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P127+P159+P170+P181+P215+P223</f>
        <v>0</v>
      </c>
      <c r="Q126" s="227"/>
      <c r="R126" s="228">
        <f>R127+R159+R170+R181+R215+R223</f>
        <v>0.71376994000000005</v>
      </c>
      <c r="S126" s="227"/>
      <c r="T126" s="229">
        <f>T127+T159+T170+T181+T215+T223</f>
        <v>0.057200000000000001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81</v>
      </c>
      <c r="AT126" s="231" t="s">
        <v>72</v>
      </c>
      <c r="AU126" s="231" t="s">
        <v>73</v>
      </c>
      <c r="AY126" s="230" t="s">
        <v>118</v>
      </c>
      <c r="BK126" s="232">
        <f>BK127+BK159+BK170+BK181+BK215+BK223</f>
        <v>0</v>
      </c>
    </row>
    <row r="127" s="12" customFormat="1" ht="22.8" customHeight="1">
      <c r="A127" s="12"/>
      <c r="B127" s="219"/>
      <c r="C127" s="220"/>
      <c r="D127" s="221" t="s">
        <v>72</v>
      </c>
      <c r="E127" s="233" t="s">
        <v>81</v>
      </c>
      <c r="F127" s="233" t="s">
        <v>187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SUM(P128:P158)</f>
        <v>0</v>
      </c>
      <c r="Q127" s="227"/>
      <c r="R127" s="228">
        <f>SUM(R128:R158)</f>
        <v>0.025739999999999999</v>
      </c>
      <c r="S127" s="227"/>
      <c r="T127" s="229">
        <f>SUM(T128:T158)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81</v>
      </c>
      <c r="AT127" s="231" t="s">
        <v>72</v>
      </c>
      <c r="AU127" s="231" t="s">
        <v>81</v>
      </c>
      <c r="AY127" s="230" t="s">
        <v>118</v>
      </c>
      <c r="BK127" s="232">
        <f>SUM(BK128:BK158)</f>
        <v>0</v>
      </c>
    </row>
    <row r="128" s="2" customFormat="1" ht="16.5" customHeight="1">
      <c r="A128" s="38"/>
      <c r="B128" s="39"/>
      <c r="C128" s="235" t="s">
        <v>81</v>
      </c>
      <c r="D128" s="235" t="s">
        <v>121</v>
      </c>
      <c r="E128" s="236" t="s">
        <v>188</v>
      </c>
      <c r="F128" s="237" t="s">
        <v>189</v>
      </c>
      <c r="G128" s="238" t="s">
        <v>190</v>
      </c>
      <c r="H128" s="239">
        <v>1</v>
      </c>
      <c r="I128" s="240"/>
      <c r="J128" s="241">
        <f>ROUND(I128*H128,2)</f>
        <v>0</v>
      </c>
      <c r="K128" s="237" t="s">
        <v>124</v>
      </c>
      <c r="L128" s="44"/>
      <c r="M128" s="242" t="s">
        <v>1</v>
      </c>
      <c r="N128" s="243" t="s">
        <v>38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152</v>
      </c>
      <c r="AT128" s="246" t="s">
        <v>121</v>
      </c>
      <c r="AU128" s="246" t="s">
        <v>83</v>
      </c>
      <c r="AY128" s="17" t="s">
        <v>118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81</v>
      </c>
      <c r="BK128" s="247">
        <f>ROUND(I128*H128,2)</f>
        <v>0</v>
      </c>
      <c r="BL128" s="17" t="s">
        <v>152</v>
      </c>
      <c r="BM128" s="246" t="s">
        <v>191</v>
      </c>
    </row>
    <row r="129" s="2" customFormat="1">
      <c r="A129" s="38"/>
      <c r="B129" s="39"/>
      <c r="C129" s="40"/>
      <c r="D129" s="248" t="s">
        <v>127</v>
      </c>
      <c r="E129" s="40"/>
      <c r="F129" s="249" t="s">
        <v>192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127</v>
      </c>
      <c r="AU129" s="17" t="s">
        <v>83</v>
      </c>
    </row>
    <row r="130" s="14" customFormat="1">
      <c r="A130" s="14"/>
      <c r="B130" s="262"/>
      <c r="C130" s="263"/>
      <c r="D130" s="248" t="s">
        <v>128</v>
      </c>
      <c r="E130" s="264" t="s">
        <v>1</v>
      </c>
      <c r="F130" s="265" t="s">
        <v>193</v>
      </c>
      <c r="G130" s="263"/>
      <c r="H130" s="266">
        <v>1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128</v>
      </c>
      <c r="AU130" s="272" t="s">
        <v>83</v>
      </c>
      <c r="AV130" s="14" t="s">
        <v>83</v>
      </c>
      <c r="AW130" s="14" t="s">
        <v>30</v>
      </c>
      <c r="AX130" s="14" t="s">
        <v>81</v>
      </c>
      <c r="AY130" s="272" t="s">
        <v>118</v>
      </c>
    </row>
    <row r="131" s="2" customFormat="1" ht="21.75" customHeight="1">
      <c r="A131" s="38"/>
      <c r="B131" s="39"/>
      <c r="C131" s="235" t="s">
        <v>83</v>
      </c>
      <c r="D131" s="235" t="s">
        <v>121</v>
      </c>
      <c r="E131" s="236" t="s">
        <v>194</v>
      </c>
      <c r="F131" s="237" t="s">
        <v>195</v>
      </c>
      <c r="G131" s="238" t="s">
        <v>190</v>
      </c>
      <c r="H131" s="239">
        <v>3</v>
      </c>
      <c r="I131" s="240"/>
      <c r="J131" s="241">
        <f>ROUND(I131*H131,2)</f>
        <v>0</v>
      </c>
      <c r="K131" s="237" t="s">
        <v>124</v>
      </c>
      <c r="L131" s="44"/>
      <c r="M131" s="242" t="s">
        <v>1</v>
      </c>
      <c r="N131" s="243" t="s">
        <v>38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152</v>
      </c>
      <c r="AT131" s="246" t="s">
        <v>121</v>
      </c>
      <c r="AU131" s="246" t="s">
        <v>83</v>
      </c>
      <c r="AY131" s="17" t="s">
        <v>118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81</v>
      </c>
      <c r="BK131" s="247">
        <f>ROUND(I131*H131,2)</f>
        <v>0</v>
      </c>
      <c r="BL131" s="17" t="s">
        <v>152</v>
      </c>
      <c r="BM131" s="246" t="s">
        <v>196</v>
      </c>
    </row>
    <row r="132" s="2" customFormat="1">
      <c r="A132" s="38"/>
      <c r="B132" s="39"/>
      <c r="C132" s="40"/>
      <c r="D132" s="248" t="s">
        <v>127</v>
      </c>
      <c r="E132" s="40"/>
      <c r="F132" s="249" t="s">
        <v>197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127</v>
      </c>
      <c r="AU132" s="17" t="s">
        <v>83</v>
      </c>
    </row>
    <row r="133" s="13" customFormat="1">
      <c r="A133" s="13"/>
      <c r="B133" s="252"/>
      <c r="C133" s="253"/>
      <c r="D133" s="248" t="s">
        <v>128</v>
      </c>
      <c r="E133" s="254" t="s">
        <v>1</v>
      </c>
      <c r="F133" s="255" t="s">
        <v>198</v>
      </c>
      <c r="G133" s="253"/>
      <c r="H133" s="254" t="s">
        <v>1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128</v>
      </c>
      <c r="AU133" s="261" t="s">
        <v>83</v>
      </c>
      <c r="AV133" s="13" t="s">
        <v>81</v>
      </c>
      <c r="AW133" s="13" t="s">
        <v>30</v>
      </c>
      <c r="AX133" s="13" t="s">
        <v>73</v>
      </c>
      <c r="AY133" s="261" t="s">
        <v>118</v>
      </c>
    </row>
    <row r="134" s="14" customFormat="1">
      <c r="A134" s="14"/>
      <c r="B134" s="262"/>
      <c r="C134" s="263"/>
      <c r="D134" s="248" t="s">
        <v>128</v>
      </c>
      <c r="E134" s="264" t="s">
        <v>1</v>
      </c>
      <c r="F134" s="265" t="s">
        <v>141</v>
      </c>
      <c r="G134" s="263"/>
      <c r="H134" s="266">
        <v>3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128</v>
      </c>
      <c r="AU134" s="272" t="s">
        <v>83</v>
      </c>
      <c r="AV134" s="14" t="s">
        <v>83</v>
      </c>
      <c r="AW134" s="14" t="s">
        <v>30</v>
      </c>
      <c r="AX134" s="14" t="s">
        <v>81</v>
      </c>
      <c r="AY134" s="272" t="s">
        <v>118</v>
      </c>
    </row>
    <row r="135" s="2" customFormat="1" ht="21.75" customHeight="1">
      <c r="A135" s="38"/>
      <c r="B135" s="39"/>
      <c r="C135" s="235" t="s">
        <v>141</v>
      </c>
      <c r="D135" s="235" t="s">
        <v>121</v>
      </c>
      <c r="E135" s="236" t="s">
        <v>199</v>
      </c>
      <c r="F135" s="237" t="s">
        <v>200</v>
      </c>
      <c r="G135" s="238" t="s">
        <v>190</v>
      </c>
      <c r="H135" s="239">
        <v>3</v>
      </c>
      <c r="I135" s="240"/>
      <c r="J135" s="241">
        <f>ROUND(I135*H135,2)</f>
        <v>0</v>
      </c>
      <c r="K135" s="237" t="s">
        <v>124</v>
      </c>
      <c r="L135" s="44"/>
      <c r="M135" s="242" t="s">
        <v>1</v>
      </c>
      <c r="N135" s="243" t="s">
        <v>38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152</v>
      </c>
      <c r="AT135" s="246" t="s">
        <v>121</v>
      </c>
      <c r="AU135" s="246" t="s">
        <v>83</v>
      </c>
      <c r="AY135" s="17" t="s">
        <v>118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81</v>
      </c>
      <c r="BK135" s="247">
        <f>ROUND(I135*H135,2)</f>
        <v>0</v>
      </c>
      <c r="BL135" s="17" t="s">
        <v>152</v>
      </c>
      <c r="BM135" s="246" t="s">
        <v>201</v>
      </c>
    </row>
    <row r="136" s="2" customFormat="1">
      <c r="A136" s="38"/>
      <c r="B136" s="39"/>
      <c r="C136" s="40"/>
      <c r="D136" s="248" t="s">
        <v>127</v>
      </c>
      <c r="E136" s="40"/>
      <c r="F136" s="249" t="s">
        <v>202</v>
      </c>
      <c r="G136" s="40"/>
      <c r="H136" s="40"/>
      <c r="I136" s="14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127</v>
      </c>
      <c r="AU136" s="17" t="s">
        <v>83</v>
      </c>
    </row>
    <row r="137" s="13" customFormat="1">
      <c r="A137" s="13"/>
      <c r="B137" s="252"/>
      <c r="C137" s="253"/>
      <c r="D137" s="248" t="s">
        <v>128</v>
      </c>
      <c r="E137" s="254" t="s">
        <v>1</v>
      </c>
      <c r="F137" s="255" t="s">
        <v>198</v>
      </c>
      <c r="G137" s="253"/>
      <c r="H137" s="254" t="s">
        <v>1</v>
      </c>
      <c r="I137" s="256"/>
      <c r="J137" s="253"/>
      <c r="K137" s="253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128</v>
      </c>
      <c r="AU137" s="261" t="s">
        <v>83</v>
      </c>
      <c r="AV137" s="13" t="s">
        <v>81</v>
      </c>
      <c r="AW137" s="13" t="s">
        <v>30</v>
      </c>
      <c r="AX137" s="13" t="s">
        <v>73</v>
      </c>
      <c r="AY137" s="261" t="s">
        <v>118</v>
      </c>
    </row>
    <row r="138" s="14" customFormat="1">
      <c r="A138" s="14"/>
      <c r="B138" s="262"/>
      <c r="C138" s="263"/>
      <c r="D138" s="248" t="s">
        <v>128</v>
      </c>
      <c r="E138" s="264" t="s">
        <v>1</v>
      </c>
      <c r="F138" s="265" t="s">
        <v>141</v>
      </c>
      <c r="G138" s="263"/>
      <c r="H138" s="266">
        <v>3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128</v>
      </c>
      <c r="AU138" s="272" t="s">
        <v>83</v>
      </c>
      <c r="AV138" s="14" t="s">
        <v>83</v>
      </c>
      <c r="AW138" s="14" t="s">
        <v>30</v>
      </c>
      <c r="AX138" s="14" t="s">
        <v>81</v>
      </c>
      <c r="AY138" s="272" t="s">
        <v>118</v>
      </c>
    </row>
    <row r="139" s="2" customFormat="1" ht="16.5" customHeight="1">
      <c r="A139" s="38"/>
      <c r="B139" s="39"/>
      <c r="C139" s="287" t="s">
        <v>152</v>
      </c>
      <c r="D139" s="287" t="s">
        <v>203</v>
      </c>
      <c r="E139" s="288" t="s">
        <v>204</v>
      </c>
      <c r="F139" s="289" t="s">
        <v>205</v>
      </c>
      <c r="G139" s="290" t="s">
        <v>190</v>
      </c>
      <c r="H139" s="291">
        <v>3</v>
      </c>
      <c r="I139" s="292"/>
      <c r="J139" s="293">
        <f>ROUND(I139*H139,2)</f>
        <v>0</v>
      </c>
      <c r="K139" s="289" t="s">
        <v>1</v>
      </c>
      <c r="L139" s="294"/>
      <c r="M139" s="295" t="s">
        <v>1</v>
      </c>
      <c r="N139" s="296" t="s">
        <v>38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206</v>
      </c>
      <c r="AT139" s="246" t="s">
        <v>203</v>
      </c>
      <c r="AU139" s="246" t="s">
        <v>83</v>
      </c>
      <c r="AY139" s="17" t="s">
        <v>118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81</v>
      </c>
      <c r="BK139" s="247">
        <f>ROUND(I139*H139,2)</f>
        <v>0</v>
      </c>
      <c r="BL139" s="17" t="s">
        <v>152</v>
      </c>
      <c r="BM139" s="246" t="s">
        <v>207</v>
      </c>
    </row>
    <row r="140" s="2" customFormat="1">
      <c r="A140" s="38"/>
      <c r="B140" s="39"/>
      <c r="C140" s="40"/>
      <c r="D140" s="248" t="s">
        <v>127</v>
      </c>
      <c r="E140" s="40"/>
      <c r="F140" s="249" t="s">
        <v>205</v>
      </c>
      <c r="G140" s="40"/>
      <c r="H140" s="40"/>
      <c r="I140" s="144"/>
      <c r="J140" s="40"/>
      <c r="K140" s="40"/>
      <c r="L140" s="44"/>
      <c r="M140" s="250"/>
      <c r="N140" s="25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127</v>
      </c>
      <c r="AU140" s="17" t="s">
        <v>83</v>
      </c>
    </row>
    <row r="141" s="13" customFormat="1">
      <c r="A141" s="13"/>
      <c r="B141" s="252"/>
      <c r="C141" s="253"/>
      <c r="D141" s="248" t="s">
        <v>128</v>
      </c>
      <c r="E141" s="254" t="s">
        <v>1</v>
      </c>
      <c r="F141" s="255" t="s">
        <v>198</v>
      </c>
      <c r="G141" s="253"/>
      <c r="H141" s="254" t="s">
        <v>1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128</v>
      </c>
      <c r="AU141" s="261" t="s">
        <v>83</v>
      </c>
      <c r="AV141" s="13" t="s">
        <v>81</v>
      </c>
      <c r="AW141" s="13" t="s">
        <v>30</v>
      </c>
      <c r="AX141" s="13" t="s">
        <v>73</v>
      </c>
      <c r="AY141" s="261" t="s">
        <v>118</v>
      </c>
    </row>
    <row r="142" s="14" customFormat="1">
      <c r="A142" s="14"/>
      <c r="B142" s="262"/>
      <c r="C142" s="263"/>
      <c r="D142" s="248" t="s">
        <v>128</v>
      </c>
      <c r="E142" s="264" t="s">
        <v>1</v>
      </c>
      <c r="F142" s="265" t="s">
        <v>141</v>
      </c>
      <c r="G142" s="263"/>
      <c r="H142" s="266">
        <v>3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128</v>
      </c>
      <c r="AU142" s="272" t="s">
        <v>83</v>
      </c>
      <c r="AV142" s="14" t="s">
        <v>83</v>
      </c>
      <c r="AW142" s="14" t="s">
        <v>30</v>
      </c>
      <c r="AX142" s="14" t="s">
        <v>81</v>
      </c>
      <c r="AY142" s="272" t="s">
        <v>118</v>
      </c>
    </row>
    <row r="143" s="2" customFormat="1" ht="21.75" customHeight="1">
      <c r="A143" s="38"/>
      <c r="B143" s="39"/>
      <c r="C143" s="235" t="s">
        <v>117</v>
      </c>
      <c r="D143" s="235" t="s">
        <v>121</v>
      </c>
      <c r="E143" s="236" t="s">
        <v>208</v>
      </c>
      <c r="F143" s="237" t="s">
        <v>209</v>
      </c>
      <c r="G143" s="238" t="s">
        <v>190</v>
      </c>
      <c r="H143" s="239">
        <v>3</v>
      </c>
      <c r="I143" s="240"/>
      <c r="J143" s="241">
        <f>ROUND(I143*H143,2)</f>
        <v>0</v>
      </c>
      <c r="K143" s="237" t="s">
        <v>124</v>
      </c>
      <c r="L143" s="44"/>
      <c r="M143" s="242" t="s">
        <v>1</v>
      </c>
      <c r="N143" s="243" t="s">
        <v>38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152</v>
      </c>
      <c r="AT143" s="246" t="s">
        <v>121</v>
      </c>
      <c r="AU143" s="246" t="s">
        <v>83</v>
      </c>
      <c r="AY143" s="17" t="s">
        <v>118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81</v>
      </c>
      <c r="BK143" s="247">
        <f>ROUND(I143*H143,2)</f>
        <v>0</v>
      </c>
      <c r="BL143" s="17" t="s">
        <v>152</v>
      </c>
      <c r="BM143" s="246" t="s">
        <v>210</v>
      </c>
    </row>
    <row r="144" s="2" customFormat="1">
      <c r="A144" s="38"/>
      <c r="B144" s="39"/>
      <c r="C144" s="40"/>
      <c r="D144" s="248" t="s">
        <v>127</v>
      </c>
      <c r="E144" s="40"/>
      <c r="F144" s="249" t="s">
        <v>211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127</v>
      </c>
      <c r="AU144" s="17" t="s">
        <v>83</v>
      </c>
    </row>
    <row r="145" s="13" customFormat="1">
      <c r="A145" s="13"/>
      <c r="B145" s="252"/>
      <c r="C145" s="253"/>
      <c r="D145" s="248" t="s">
        <v>128</v>
      </c>
      <c r="E145" s="254" t="s">
        <v>1</v>
      </c>
      <c r="F145" s="255" t="s">
        <v>198</v>
      </c>
      <c r="G145" s="253"/>
      <c r="H145" s="254" t="s">
        <v>1</v>
      </c>
      <c r="I145" s="256"/>
      <c r="J145" s="253"/>
      <c r="K145" s="253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128</v>
      </c>
      <c r="AU145" s="261" t="s">
        <v>83</v>
      </c>
      <c r="AV145" s="13" t="s">
        <v>81</v>
      </c>
      <c r="AW145" s="13" t="s">
        <v>30</v>
      </c>
      <c r="AX145" s="13" t="s">
        <v>73</v>
      </c>
      <c r="AY145" s="261" t="s">
        <v>118</v>
      </c>
    </row>
    <row r="146" s="14" customFormat="1">
      <c r="A146" s="14"/>
      <c r="B146" s="262"/>
      <c r="C146" s="263"/>
      <c r="D146" s="248" t="s">
        <v>128</v>
      </c>
      <c r="E146" s="264" t="s">
        <v>1</v>
      </c>
      <c r="F146" s="265" t="s">
        <v>141</v>
      </c>
      <c r="G146" s="263"/>
      <c r="H146" s="266">
        <v>3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128</v>
      </c>
      <c r="AU146" s="272" t="s">
        <v>83</v>
      </c>
      <c r="AV146" s="14" t="s">
        <v>83</v>
      </c>
      <c r="AW146" s="14" t="s">
        <v>30</v>
      </c>
      <c r="AX146" s="14" t="s">
        <v>81</v>
      </c>
      <c r="AY146" s="272" t="s">
        <v>118</v>
      </c>
    </row>
    <row r="147" s="2" customFormat="1" ht="21.75" customHeight="1">
      <c r="A147" s="38"/>
      <c r="B147" s="39"/>
      <c r="C147" s="235" t="s">
        <v>212</v>
      </c>
      <c r="D147" s="235" t="s">
        <v>121</v>
      </c>
      <c r="E147" s="236" t="s">
        <v>213</v>
      </c>
      <c r="F147" s="237" t="s">
        <v>214</v>
      </c>
      <c r="G147" s="238" t="s">
        <v>190</v>
      </c>
      <c r="H147" s="239">
        <v>3</v>
      </c>
      <c r="I147" s="240"/>
      <c r="J147" s="241">
        <f>ROUND(I147*H147,2)</f>
        <v>0</v>
      </c>
      <c r="K147" s="237" t="s">
        <v>124</v>
      </c>
      <c r="L147" s="44"/>
      <c r="M147" s="242" t="s">
        <v>1</v>
      </c>
      <c r="N147" s="243" t="s">
        <v>38</v>
      </c>
      <c r="O147" s="91"/>
      <c r="P147" s="244">
        <f>O147*H147</f>
        <v>0</v>
      </c>
      <c r="Q147" s="244">
        <v>0.0020799999999999998</v>
      </c>
      <c r="R147" s="244">
        <f>Q147*H147</f>
        <v>0.006239999999999999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152</v>
      </c>
      <c r="AT147" s="246" t="s">
        <v>121</v>
      </c>
      <c r="AU147" s="246" t="s">
        <v>83</v>
      </c>
      <c r="AY147" s="17" t="s">
        <v>118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81</v>
      </c>
      <c r="BK147" s="247">
        <f>ROUND(I147*H147,2)</f>
        <v>0</v>
      </c>
      <c r="BL147" s="17" t="s">
        <v>152</v>
      </c>
      <c r="BM147" s="246" t="s">
        <v>215</v>
      </c>
    </row>
    <row r="148" s="2" customFormat="1">
      <c r="A148" s="38"/>
      <c r="B148" s="39"/>
      <c r="C148" s="40"/>
      <c r="D148" s="248" t="s">
        <v>127</v>
      </c>
      <c r="E148" s="40"/>
      <c r="F148" s="249" t="s">
        <v>216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127</v>
      </c>
      <c r="AU148" s="17" t="s">
        <v>83</v>
      </c>
    </row>
    <row r="149" s="13" customFormat="1">
      <c r="A149" s="13"/>
      <c r="B149" s="252"/>
      <c r="C149" s="253"/>
      <c r="D149" s="248" t="s">
        <v>128</v>
      </c>
      <c r="E149" s="254" t="s">
        <v>1</v>
      </c>
      <c r="F149" s="255" t="s">
        <v>198</v>
      </c>
      <c r="G149" s="253"/>
      <c r="H149" s="254" t="s">
        <v>1</v>
      </c>
      <c r="I149" s="256"/>
      <c r="J149" s="253"/>
      <c r="K149" s="253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128</v>
      </c>
      <c r="AU149" s="261" t="s">
        <v>83</v>
      </c>
      <c r="AV149" s="13" t="s">
        <v>81</v>
      </c>
      <c r="AW149" s="13" t="s">
        <v>30</v>
      </c>
      <c r="AX149" s="13" t="s">
        <v>73</v>
      </c>
      <c r="AY149" s="261" t="s">
        <v>118</v>
      </c>
    </row>
    <row r="150" s="14" customFormat="1">
      <c r="A150" s="14"/>
      <c r="B150" s="262"/>
      <c r="C150" s="263"/>
      <c r="D150" s="248" t="s">
        <v>128</v>
      </c>
      <c r="E150" s="264" t="s">
        <v>1</v>
      </c>
      <c r="F150" s="265" t="s">
        <v>141</v>
      </c>
      <c r="G150" s="263"/>
      <c r="H150" s="266">
        <v>3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128</v>
      </c>
      <c r="AU150" s="272" t="s">
        <v>83</v>
      </c>
      <c r="AV150" s="14" t="s">
        <v>83</v>
      </c>
      <c r="AW150" s="14" t="s">
        <v>30</v>
      </c>
      <c r="AX150" s="14" t="s">
        <v>81</v>
      </c>
      <c r="AY150" s="272" t="s">
        <v>118</v>
      </c>
    </row>
    <row r="151" s="2" customFormat="1" ht="21.75" customHeight="1">
      <c r="A151" s="38"/>
      <c r="B151" s="39"/>
      <c r="C151" s="235" t="s">
        <v>217</v>
      </c>
      <c r="D151" s="235" t="s">
        <v>121</v>
      </c>
      <c r="E151" s="236" t="s">
        <v>218</v>
      </c>
      <c r="F151" s="237" t="s">
        <v>219</v>
      </c>
      <c r="G151" s="238" t="s">
        <v>190</v>
      </c>
      <c r="H151" s="239">
        <v>3</v>
      </c>
      <c r="I151" s="240"/>
      <c r="J151" s="241">
        <f>ROUND(I151*H151,2)</f>
        <v>0</v>
      </c>
      <c r="K151" s="237" t="s">
        <v>124</v>
      </c>
      <c r="L151" s="44"/>
      <c r="M151" s="242" t="s">
        <v>1</v>
      </c>
      <c r="N151" s="243" t="s">
        <v>38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152</v>
      </c>
      <c r="AT151" s="246" t="s">
        <v>121</v>
      </c>
      <c r="AU151" s="246" t="s">
        <v>83</v>
      </c>
      <c r="AY151" s="17" t="s">
        <v>118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81</v>
      </c>
      <c r="BK151" s="247">
        <f>ROUND(I151*H151,2)</f>
        <v>0</v>
      </c>
      <c r="BL151" s="17" t="s">
        <v>152</v>
      </c>
      <c r="BM151" s="246" t="s">
        <v>220</v>
      </c>
    </row>
    <row r="152" s="2" customFormat="1">
      <c r="A152" s="38"/>
      <c r="B152" s="39"/>
      <c r="C152" s="40"/>
      <c r="D152" s="248" t="s">
        <v>127</v>
      </c>
      <c r="E152" s="40"/>
      <c r="F152" s="249" t="s">
        <v>221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127</v>
      </c>
      <c r="AU152" s="17" t="s">
        <v>83</v>
      </c>
    </row>
    <row r="153" s="13" customFormat="1">
      <c r="A153" s="13"/>
      <c r="B153" s="252"/>
      <c r="C153" s="253"/>
      <c r="D153" s="248" t="s">
        <v>128</v>
      </c>
      <c r="E153" s="254" t="s">
        <v>1</v>
      </c>
      <c r="F153" s="255" t="s">
        <v>198</v>
      </c>
      <c r="G153" s="253"/>
      <c r="H153" s="254" t="s">
        <v>1</v>
      </c>
      <c r="I153" s="256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128</v>
      </c>
      <c r="AU153" s="261" t="s">
        <v>83</v>
      </c>
      <c r="AV153" s="13" t="s">
        <v>81</v>
      </c>
      <c r="AW153" s="13" t="s">
        <v>30</v>
      </c>
      <c r="AX153" s="13" t="s">
        <v>73</v>
      </c>
      <c r="AY153" s="261" t="s">
        <v>118</v>
      </c>
    </row>
    <row r="154" s="14" customFormat="1">
      <c r="A154" s="14"/>
      <c r="B154" s="262"/>
      <c r="C154" s="263"/>
      <c r="D154" s="248" t="s">
        <v>128</v>
      </c>
      <c r="E154" s="264" t="s">
        <v>1</v>
      </c>
      <c r="F154" s="265" t="s">
        <v>141</v>
      </c>
      <c r="G154" s="263"/>
      <c r="H154" s="266">
        <v>3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128</v>
      </c>
      <c r="AU154" s="272" t="s">
        <v>83</v>
      </c>
      <c r="AV154" s="14" t="s">
        <v>83</v>
      </c>
      <c r="AW154" s="14" t="s">
        <v>30</v>
      </c>
      <c r="AX154" s="14" t="s">
        <v>81</v>
      </c>
      <c r="AY154" s="272" t="s">
        <v>118</v>
      </c>
    </row>
    <row r="155" s="2" customFormat="1" ht="16.5" customHeight="1">
      <c r="A155" s="38"/>
      <c r="B155" s="39"/>
      <c r="C155" s="287" t="s">
        <v>206</v>
      </c>
      <c r="D155" s="287" t="s">
        <v>203</v>
      </c>
      <c r="E155" s="288" t="s">
        <v>222</v>
      </c>
      <c r="F155" s="289" t="s">
        <v>223</v>
      </c>
      <c r="G155" s="290" t="s">
        <v>224</v>
      </c>
      <c r="H155" s="291">
        <v>0.029999999999999999</v>
      </c>
      <c r="I155" s="292"/>
      <c r="J155" s="293">
        <f>ROUND(I155*H155,2)</f>
        <v>0</v>
      </c>
      <c r="K155" s="289" t="s">
        <v>124</v>
      </c>
      <c r="L155" s="294"/>
      <c r="M155" s="295" t="s">
        <v>1</v>
      </c>
      <c r="N155" s="296" t="s">
        <v>38</v>
      </c>
      <c r="O155" s="91"/>
      <c r="P155" s="244">
        <f>O155*H155</f>
        <v>0</v>
      </c>
      <c r="Q155" s="244">
        <v>0.65000000000000002</v>
      </c>
      <c r="R155" s="244">
        <f>Q155*H155</f>
        <v>0.0195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206</v>
      </c>
      <c r="AT155" s="246" t="s">
        <v>203</v>
      </c>
      <c r="AU155" s="246" t="s">
        <v>83</v>
      </c>
      <c r="AY155" s="17" t="s">
        <v>118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81</v>
      </c>
      <c r="BK155" s="247">
        <f>ROUND(I155*H155,2)</f>
        <v>0</v>
      </c>
      <c r="BL155" s="17" t="s">
        <v>152</v>
      </c>
      <c r="BM155" s="246" t="s">
        <v>225</v>
      </c>
    </row>
    <row r="156" s="2" customFormat="1">
      <c r="A156" s="38"/>
      <c r="B156" s="39"/>
      <c r="C156" s="40"/>
      <c r="D156" s="248" t="s">
        <v>127</v>
      </c>
      <c r="E156" s="40"/>
      <c r="F156" s="249" t="s">
        <v>223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127</v>
      </c>
      <c r="AU156" s="17" t="s">
        <v>83</v>
      </c>
    </row>
    <row r="157" s="13" customFormat="1">
      <c r="A157" s="13"/>
      <c r="B157" s="252"/>
      <c r="C157" s="253"/>
      <c r="D157" s="248" t="s">
        <v>128</v>
      </c>
      <c r="E157" s="254" t="s">
        <v>1</v>
      </c>
      <c r="F157" s="255" t="s">
        <v>198</v>
      </c>
      <c r="G157" s="253"/>
      <c r="H157" s="254" t="s">
        <v>1</v>
      </c>
      <c r="I157" s="256"/>
      <c r="J157" s="253"/>
      <c r="K157" s="253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128</v>
      </c>
      <c r="AU157" s="261" t="s">
        <v>83</v>
      </c>
      <c r="AV157" s="13" t="s">
        <v>81</v>
      </c>
      <c r="AW157" s="13" t="s">
        <v>30</v>
      </c>
      <c r="AX157" s="13" t="s">
        <v>73</v>
      </c>
      <c r="AY157" s="261" t="s">
        <v>118</v>
      </c>
    </row>
    <row r="158" s="14" customFormat="1">
      <c r="A158" s="14"/>
      <c r="B158" s="262"/>
      <c r="C158" s="263"/>
      <c r="D158" s="248" t="s">
        <v>128</v>
      </c>
      <c r="E158" s="264" t="s">
        <v>1</v>
      </c>
      <c r="F158" s="265" t="s">
        <v>226</v>
      </c>
      <c r="G158" s="263"/>
      <c r="H158" s="266">
        <v>0.029999999999999999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128</v>
      </c>
      <c r="AU158" s="272" t="s">
        <v>83</v>
      </c>
      <c r="AV158" s="14" t="s">
        <v>83</v>
      </c>
      <c r="AW158" s="14" t="s">
        <v>30</v>
      </c>
      <c r="AX158" s="14" t="s">
        <v>81</v>
      </c>
      <c r="AY158" s="272" t="s">
        <v>118</v>
      </c>
    </row>
    <row r="159" s="12" customFormat="1" ht="22.8" customHeight="1">
      <c r="A159" s="12"/>
      <c r="B159" s="219"/>
      <c r="C159" s="220"/>
      <c r="D159" s="221" t="s">
        <v>72</v>
      </c>
      <c r="E159" s="233" t="s">
        <v>141</v>
      </c>
      <c r="F159" s="233" t="s">
        <v>227</v>
      </c>
      <c r="G159" s="220"/>
      <c r="H159" s="220"/>
      <c r="I159" s="223"/>
      <c r="J159" s="234">
        <f>BK159</f>
        <v>0</v>
      </c>
      <c r="K159" s="220"/>
      <c r="L159" s="225"/>
      <c r="M159" s="226"/>
      <c r="N159" s="227"/>
      <c r="O159" s="227"/>
      <c r="P159" s="228">
        <f>SUM(P160:P169)</f>
        <v>0</v>
      </c>
      <c r="Q159" s="227"/>
      <c r="R159" s="228">
        <f>SUM(R160:R169)</f>
        <v>0.0051489800000000009</v>
      </c>
      <c r="S159" s="227"/>
      <c r="T159" s="229">
        <f>SUM(T160:T169)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0" t="s">
        <v>81</v>
      </c>
      <c r="AT159" s="231" t="s">
        <v>72</v>
      </c>
      <c r="AU159" s="231" t="s">
        <v>81</v>
      </c>
      <c r="AY159" s="230" t="s">
        <v>118</v>
      </c>
      <c r="BK159" s="232">
        <f>SUM(BK160:BK169)</f>
        <v>0</v>
      </c>
    </row>
    <row r="160" s="2" customFormat="1" ht="21.75" customHeight="1">
      <c r="A160" s="38"/>
      <c r="B160" s="39"/>
      <c r="C160" s="235" t="s">
        <v>228</v>
      </c>
      <c r="D160" s="235" t="s">
        <v>121</v>
      </c>
      <c r="E160" s="236" t="s">
        <v>229</v>
      </c>
      <c r="F160" s="237" t="s">
        <v>230</v>
      </c>
      <c r="G160" s="238" t="s">
        <v>231</v>
      </c>
      <c r="H160" s="239">
        <v>18.260000000000002</v>
      </c>
      <c r="I160" s="240"/>
      <c r="J160" s="241">
        <f>ROUND(I160*H160,2)</f>
        <v>0</v>
      </c>
      <c r="K160" s="237" t="s">
        <v>124</v>
      </c>
      <c r="L160" s="44"/>
      <c r="M160" s="242" t="s">
        <v>1</v>
      </c>
      <c r="N160" s="243" t="s">
        <v>38</v>
      </c>
      <c r="O160" s="91"/>
      <c r="P160" s="244">
        <f>O160*H160</f>
        <v>0</v>
      </c>
      <c r="Q160" s="244">
        <v>0.00019000000000000001</v>
      </c>
      <c r="R160" s="244">
        <f>Q160*H160</f>
        <v>0.0034694000000000005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152</v>
      </c>
      <c r="AT160" s="246" t="s">
        <v>121</v>
      </c>
      <c r="AU160" s="246" t="s">
        <v>83</v>
      </c>
      <c r="AY160" s="17" t="s">
        <v>118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81</v>
      </c>
      <c r="BK160" s="247">
        <f>ROUND(I160*H160,2)</f>
        <v>0</v>
      </c>
      <c r="BL160" s="17" t="s">
        <v>152</v>
      </c>
      <c r="BM160" s="246" t="s">
        <v>232</v>
      </c>
    </row>
    <row r="161" s="2" customFormat="1">
      <c r="A161" s="38"/>
      <c r="B161" s="39"/>
      <c r="C161" s="40"/>
      <c r="D161" s="248" t="s">
        <v>127</v>
      </c>
      <c r="E161" s="40"/>
      <c r="F161" s="249" t="s">
        <v>233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127</v>
      </c>
      <c r="AU161" s="17" t="s">
        <v>83</v>
      </c>
    </row>
    <row r="162" s="13" customFormat="1">
      <c r="A162" s="13"/>
      <c r="B162" s="252"/>
      <c r="C162" s="253"/>
      <c r="D162" s="248" t="s">
        <v>128</v>
      </c>
      <c r="E162" s="254" t="s">
        <v>1</v>
      </c>
      <c r="F162" s="255" t="s">
        <v>234</v>
      </c>
      <c r="G162" s="253"/>
      <c r="H162" s="254" t="s">
        <v>1</v>
      </c>
      <c r="I162" s="256"/>
      <c r="J162" s="253"/>
      <c r="K162" s="253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128</v>
      </c>
      <c r="AU162" s="261" t="s">
        <v>83</v>
      </c>
      <c r="AV162" s="13" t="s">
        <v>81</v>
      </c>
      <c r="AW162" s="13" t="s">
        <v>30</v>
      </c>
      <c r="AX162" s="13" t="s">
        <v>73</v>
      </c>
      <c r="AY162" s="261" t="s">
        <v>118</v>
      </c>
    </row>
    <row r="163" s="14" customFormat="1">
      <c r="A163" s="14"/>
      <c r="B163" s="262"/>
      <c r="C163" s="263"/>
      <c r="D163" s="248" t="s">
        <v>128</v>
      </c>
      <c r="E163" s="264" t="s">
        <v>1</v>
      </c>
      <c r="F163" s="265" t="s">
        <v>235</v>
      </c>
      <c r="G163" s="263"/>
      <c r="H163" s="266">
        <v>16.600000000000001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2" t="s">
        <v>128</v>
      </c>
      <c r="AU163" s="272" t="s">
        <v>83</v>
      </c>
      <c r="AV163" s="14" t="s">
        <v>83</v>
      </c>
      <c r="AW163" s="14" t="s">
        <v>30</v>
      </c>
      <c r="AX163" s="14" t="s">
        <v>73</v>
      </c>
      <c r="AY163" s="272" t="s">
        <v>118</v>
      </c>
    </row>
    <row r="164" s="14" customFormat="1">
      <c r="A164" s="14"/>
      <c r="B164" s="262"/>
      <c r="C164" s="263"/>
      <c r="D164" s="248" t="s">
        <v>128</v>
      </c>
      <c r="E164" s="264" t="s">
        <v>1</v>
      </c>
      <c r="F164" s="265" t="s">
        <v>236</v>
      </c>
      <c r="G164" s="263"/>
      <c r="H164" s="266">
        <v>1.6599999999999999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128</v>
      </c>
      <c r="AU164" s="272" t="s">
        <v>83</v>
      </c>
      <c r="AV164" s="14" t="s">
        <v>83</v>
      </c>
      <c r="AW164" s="14" t="s">
        <v>30</v>
      </c>
      <c r="AX164" s="14" t="s">
        <v>73</v>
      </c>
      <c r="AY164" s="272" t="s">
        <v>118</v>
      </c>
    </row>
    <row r="165" s="15" customFormat="1">
      <c r="A165" s="15"/>
      <c r="B165" s="273"/>
      <c r="C165" s="274"/>
      <c r="D165" s="248" t="s">
        <v>128</v>
      </c>
      <c r="E165" s="275" t="s">
        <v>1</v>
      </c>
      <c r="F165" s="276" t="s">
        <v>151</v>
      </c>
      <c r="G165" s="274"/>
      <c r="H165" s="277">
        <v>18.260000000000002</v>
      </c>
      <c r="I165" s="278"/>
      <c r="J165" s="274"/>
      <c r="K165" s="274"/>
      <c r="L165" s="279"/>
      <c r="M165" s="280"/>
      <c r="N165" s="281"/>
      <c r="O165" s="281"/>
      <c r="P165" s="281"/>
      <c r="Q165" s="281"/>
      <c r="R165" s="281"/>
      <c r="S165" s="281"/>
      <c r="T165" s="28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3" t="s">
        <v>128</v>
      </c>
      <c r="AU165" s="283" t="s">
        <v>83</v>
      </c>
      <c r="AV165" s="15" t="s">
        <v>152</v>
      </c>
      <c r="AW165" s="15" t="s">
        <v>30</v>
      </c>
      <c r="AX165" s="15" t="s">
        <v>81</v>
      </c>
      <c r="AY165" s="283" t="s">
        <v>118</v>
      </c>
    </row>
    <row r="166" s="2" customFormat="1" ht="21.75" customHeight="1">
      <c r="A166" s="38"/>
      <c r="B166" s="39"/>
      <c r="C166" s="235" t="s">
        <v>237</v>
      </c>
      <c r="D166" s="235" t="s">
        <v>121</v>
      </c>
      <c r="E166" s="236" t="s">
        <v>238</v>
      </c>
      <c r="F166" s="237" t="s">
        <v>239</v>
      </c>
      <c r="G166" s="238" t="s">
        <v>240</v>
      </c>
      <c r="H166" s="239">
        <v>2.6659999999999999</v>
      </c>
      <c r="I166" s="240"/>
      <c r="J166" s="241">
        <f>ROUND(I166*H166,2)</f>
        <v>0</v>
      </c>
      <c r="K166" s="237" t="s">
        <v>124</v>
      </c>
      <c r="L166" s="44"/>
      <c r="M166" s="242" t="s">
        <v>1</v>
      </c>
      <c r="N166" s="243" t="s">
        <v>38</v>
      </c>
      <c r="O166" s="91"/>
      <c r="P166" s="244">
        <f>O166*H166</f>
        <v>0</v>
      </c>
      <c r="Q166" s="244">
        <v>0.00063000000000000003</v>
      </c>
      <c r="R166" s="244">
        <f>Q166*H166</f>
        <v>0.00167958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152</v>
      </c>
      <c r="AT166" s="246" t="s">
        <v>121</v>
      </c>
      <c r="AU166" s="246" t="s">
        <v>83</v>
      </c>
      <c r="AY166" s="17" t="s">
        <v>118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81</v>
      </c>
      <c r="BK166" s="247">
        <f>ROUND(I166*H166,2)</f>
        <v>0</v>
      </c>
      <c r="BL166" s="17" t="s">
        <v>152</v>
      </c>
      <c r="BM166" s="246" t="s">
        <v>241</v>
      </c>
    </row>
    <row r="167" s="2" customFormat="1">
      <c r="A167" s="38"/>
      <c r="B167" s="39"/>
      <c r="C167" s="40"/>
      <c r="D167" s="248" t="s">
        <v>127</v>
      </c>
      <c r="E167" s="40"/>
      <c r="F167" s="249" t="s">
        <v>242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127</v>
      </c>
      <c r="AU167" s="17" t="s">
        <v>83</v>
      </c>
    </row>
    <row r="168" s="13" customFormat="1">
      <c r="A168" s="13"/>
      <c r="B168" s="252"/>
      <c r="C168" s="253"/>
      <c r="D168" s="248" t="s">
        <v>128</v>
      </c>
      <c r="E168" s="254" t="s">
        <v>1</v>
      </c>
      <c r="F168" s="255" t="s">
        <v>234</v>
      </c>
      <c r="G168" s="253"/>
      <c r="H168" s="254" t="s">
        <v>1</v>
      </c>
      <c r="I168" s="256"/>
      <c r="J168" s="253"/>
      <c r="K168" s="253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128</v>
      </c>
      <c r="AU168" s="261" t="s">
        <v>83</v>
      </c>
      <c r="AV168" s="13" t="s">
        <v>81</v>
      </c>
      <c r="AW168" s="13" t="s">
        <v>30</v>
      </c>
      <c r="AX168" s="13" t="s">
        <v>73</v>
      </c>
      <c r="AY168" s="261" t="s">
        <v>118</v>
      </c>
    </row>
    <row r="169" s="14" customFormat="1">
      <c r="A169" s="14"/>
      <c r="B169" s="262"/>
      <c r="C169" s="263"/>
      <c r="D169" s="248" t="s">
        <v>128</v>
      </c>
      <c r="E169" s="264" t="s">
        <v>1</v>
      </c>
      <c r="F169" s="265" t="s">
        <v>243</v>
      </c>
      <c r="G169" s="263"/>
      <c r="H169" s="266">
        <v>2.6659999999999999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2" t="s">
        <v>128</v>
      </c>
      <c r="AU169" s="272" t="s">
        <v>83</v>
      </c>
      <c r="AV169" s="14" t="s">
        <v>83</v>
      </c>
      <c r="AW169" s="14" t="s">
        <v>30</v>
      </c>
      <c r="AX169" s="14" t="s">
        <v>81</v>
      </c>
      <c r="AY169" s="272" t="s">
        <v>118</v>
      </c>
    </row>
    <row r="170" s="12" customFormat="1" ht="22.8" customHeight="1">
      <c r="A170" s="12"/>
      <c r="B170" s="219"/>
      <c r="C170" s="220"/>
      <c r="D170" s="221" t="s">
        <v>72</v>
      </c>
      <c r="E170" s="233" t="s">
        <v>212</v>
      </c>
      <c r="F170" s="233" t="s">
        <v>244</v>
      </c>
      <c r="G170" s="220"/>
      <c r="H170" s="220"/>
      <c r="I170" s="223"/>
      <c r="J170" s="234">
        <f>BK170</f>
        <v>0</v>
      </c>
      <c r="K170" s="220"/>
      <c r="L170" s="225"/>
      <c r="M170" s="226"/>
      <c r="N170" s="227"/>
      <c r="O170" s="227"/>
      <c r="P170" s="228">
        <f>SUM(P171:P180)</f>
        <v>0</v>
      </c>
      <c r="Q170" s="227"/>
      <c r="R170" s="228">
        <f>SUM(R171:R180)</f>
        <v>0.4984614</v>
      </c>
      <c r="S170" s="227"/>
      <c r="T170" s="229">
        <f>SUM(T171:T180)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0" t="s">
        <v>81</v>
      </c>
      <c r="AT170" s="231" t="s">
        <v>72</v>
      </c>
      <c r="AU170" s="231" t="s">
        <v>81</v>
      </c>
      <c r="AY170" s="230" t="s">
        <v>118</v>
      </c>
      <c r="BK170" s="232">
        <f>SUM(BK171:BK180)</f>
        <v>0</v>
      </c>
    </row>
    <row r="171" s="2" customFormat="1" ht="21.75" customHeight="1">
      <c r="A171" s="38"/>
      <c r="B171" s="39"/>
      <c r="C171" s="235" t="s">
        <v>245</v>
      </c>
      <c r="D171" s="235" t="s">
        <v>121</v>
      </c>
      <c r="E171" s="236" t="s">
        <v>246</v>
      </c>
      <c r="F171" s="237" t="s">
        <v>247</v>
      </c>
      <c r="G171" s="238" t="s">
        <v>240</v>
      </c>
      <c r="H171" s="239">
        <v>80.397000000000006</v>
      </c>
      <c r="I171" s="240"/>
      <c r="J171" s="241">
        <f>ROUND(I171*H171,2)</f>
        <v>0</v>
      </c>
      <c r="K171" s="237" t="s">
        <v>124</v>
      </c>
      <c r="L171" s="44"/>
      <c r="M171" s="242" t="s">
        <v>1</v>
      </c>
      <c r="N171" s="243" t="s">
        <v>38</v>
      </c>
      <c r="O171" s="91"/>
      <c r="P171" s="244">
        <f>O171*H171</f>
        <v>0</v>
      </c>
      <c r="Q171" s="244">
        <v>0.0061999999999999998</v>
      </c>
      <c r="R171" s="244">
        <f>Q171*H171</f>
        <v>0.4984614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152</v>
      </c>
      <c r="AT171" s="246" t="s">
        <v>121</v>
      </c>
      <c r="AU171" s="246" t="s">
        <v>83</v>
      </c>
      <c r="AY171" s="17" t="s">
        <v>118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81</v>
      </c>
      <c r="BK171" s="247">
        <f>ROUND(I171*H171,2)</f>
        <v>0</v>
      </c>
      <c r="BL171" s="17" t="s">
        <v>152</v>
      </c>
      <c r="BM171" s="246" t="s">
        <v>248</v>
      </c>
    </row>
    <row r="172" s="2" customFormat="1">
      <c r="A172" s="38"/>
      <c r="B172" s="39"/>
      <c r="C172" s="40"/>
      <c r="D172" s="248" t="s">
        <v>127</v>
      </c>
      <c r="E172" s="40"/>
      <c r="F172" s="249" t="s">
        <v>249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127</v>
      </c>
      <c r="AU172" s="17" t="s">
        <v>83</v>
      </c>
    </row>
    <row r="173" s="13" customFormat="1">
      <c r="A173" s="13"/>
      <c r="B173" s="252"/>
      <c r="C173" s="253"/>
      <c r="D173" s="248" t="s">
        <v>128</v>
      </c>
      <c r="E173" s="254" t="s">
        <v>1</v>
      </c>
      <c r="F173" s="255" t="s">
        <v>250</v>
      </c>
      <c r="G173" s="253"/>
      <c r="H173" s="254" t="s">
        <v>1</v>
      </c>
      <c r="I173" s="256"/>
      <c r="J173" s="253"/>
      <c r="K173" s="253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128</v>
      </c>
      <c r="AU173" s="261" t="s">
        <v>83</v>
      </c>
      <c r="AV173" s="13" t="s">
        <v>81</v>
      </c>
      <c r="AW173" s="13" t="s">
        <v>30</v>
      </c>
      <c r="AX173" s="13" t="s">
        <v>73</v>
      </c>
      <c r="AY173" s="261" t="s">
        <v>118</v>
      </c>
    </row>
    <row r="174" s="14" customFormat="1">
      <c r="A174" s="14"/>
      <c r="B174" s="262"/>
      <c r="C174" s="263"/>
      <c r="D174" s="248" t="s">
        <v>128</v>
      </c>
      <c r="E174" s="264" t="s">
        <v>1</v>
      </c>
      <c r="F174" s="265" t="s">
        <v>251</v>
      </c>
      <c r="G174" s="263"/>
      <c r="H174" s="266">
        <v>73.087999999999994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128</v>
      </c>
      <c r="AU174" s="272" t="s">
        <v>83</v>
      </c>
      <c r="AV174" s="14" t="s">
        <v>83</v>
      </c>
      <c r="AW174" s="14" t="s">
        <v>30</v>
      </c>
      <c r="AX174" s="14" t="s">
        <v>73</v>
      </c>
      <c r="AY174" s="272" t="s">
        <v>118</v>
      </c>
    </row>
    <row r="175" s="14" customFormat="1">
      <c r="A175" s="14"/>
      <c r="B175" s="262"/>
      <c r="C175" s="263"/>
      <c r="D175" s="248" t="s">
        <v>128</v>
      </c>
      <c r="E175" s="264" t="s">
        <v>1</v>
      </c>
      <c r="F175" s="265" t="s">
        <v>252</v>
      </c>
      <c r="G175" s="263"/>
      <c r="H175" s="266">
        <v>7.3090000000000002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128</v>
      </c>
      <c r="AU175" s="272" t="s">
        <v>83</v>
      </c>
      <c r="AV175" s="14" t="s">
        <v>83</v>
      </c>
      <c r="AW175" s="14" t="s">
        <v>30</v>
      </c>
      <c r="AX175" s="14" t="s">
        <v>73</v>
      </c>
      <c r="AY175" s="272" t="s">
        <v>118</v>
      </c>
    </row>
    <row r="176" s="15" customFormat="1">
      <c r="A176" s="15"/>
      <c r="B176" s="273"/>
      <c r="C176" s="274"/>
      <c r="D176" s="248" t="s">
        <v>128</v>
      </c>
      <c r="E176" s="275" t="s">
        <v>1</v>
      </c>
      <c r="F176" s="276" t="s">
        <v>151</v>
      </c>
      <c r="G176" s="274"/>
      <c r="H176" s="277">
        <v>80.397000000000006</v>
      </c>
      <c r="I176" s="278"/>
      <c r="J176" s="274"/>
      <c r="K176" s="274"/>
      <c r="L176" s="279"/>
      <c r="M176" s="280"/>
      <c r="N176" s="281"/>
      <c r="O176" s="281"/>
      <c r="P176" s="281"/>
      <c r="Q176" s="281"/>
      <c r="R176" s="281"/>
      <c r="S176" s="281"/>
      <c r="T176" s="28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3" t="s">
        <v>128</v>
      </c>
      <c r="AU176" s="283" t="s">
        <v>83</v>
      </c>
      <c r="AV176" s="15" t="s">
        <v>152</v>
      </c>
      <c r="AW176" s="15" t="s">
        <v>30</v>
      </c>
      <c r="AX176" s="15" t="s">
        <v>81</v>
      </c>
      <c r="AY176" s="283" t="s">
        <v>118</v>
      </c>
    </row>
    <row r="177" s="2" customFormat="1" ht="21.75" customHeight="1">
      <c r="A177" s="38"/>
      <c r="B177" s="39"/>
      <c r="C177" s="235" t="s">
        <v>253</v>
      </c>
      <c r="D177" s="235" t="s">
        <v>121</v>
      </c>
      <c r="E177" s="236" t="s">
        <v>254</v>
      </c>
      <c r="F177" s="237" t="s">
        <v>255</v>
      </c>
      <c r="G177" s="238" t="s">
        <v>231</v>
      </c>
      <c r="H177" s="239">
        <v>16.600000000000001</v>
      </c>
      <c r="I177" s="240"/>
      <c r="J177" s="241">
        <f>ROUND(I177*H177,2)</f>
        <v>0</v>
      </c>
      <c r="K177" s="237" t="s">
        <v>124</v>
      </c>
      <c r="L177" s="44"/>
      <c r="M177" s="242" t="s">
        <v>1</v>
      </c>
      <c r="N177" s="243" t="s">
        <v>38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152</v>
      </c>
      <c r="AT177" s="246" t="s">
        <v>121</v>
      </c>
      <c r="AU177" s="246" t="s">
        <v>83</v>
      </c>
      <c r="AY177" s="17" t="s">
        <v>118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81</v>
      </c>
      <c r="BK177" s="247">
        <f>ROUND(I177*H177,2)</f>
        <v>0</v>
      </c>
      <c r="BL177" s="17" t="s">
        <v>152</v>
      </c>
      <c r="BM177" s="246" t="s">
        <v>256</v>
      </c>
    </row>
    <row r="178" s="2" customFormat="1">
      <c r="A178" s="38"/>
      <c r="B178" s="39"/>
      <c r="C178" s="40"/>
      <c r="D178" s="248" t="s">
        <v>127</v>
      </c>
      <c r="E178" s="40"/>
      <c r="F178" s="249" t="s">
        <v>257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127</v>
      </c>
      <c r="AU178" s="17" t="s">
        <v>83</v>
      </c>
    </row>
    <row r="179" s="13" customFormat="1">
      <c r="A179" s="13"/>
      <c r="B179" s="252"/>
      <c r="C179" s="253"/>
      <c r="D179" s="248" t="s">
        <v>128</v>
      </c>
      <c r="E179" s="254" t="s">
        <v>1</v>
      </c>
      <c r="F179" s="255" t="s">
        <v>258</v>
      </c>
      <c r="G179" s="253"/>
      <c r="H179" s="254" t="s">
        <v>1</v>
      </c>
      <c r="I179" s="256"/>
      <c r="J179" s="253"/>
      <c r="K179" s="253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128</v>
      </c>
      <c r="AU179" s="261" t="s">
        <v>83</v>
      </c>
      <c r="AV179" s="13" t="s">
        <v>81</v>
      </c>
      <c r="AW179" s="13" t="s">
        <v>30</v>
      </c>
      <c r="AX179" s="13" t="s">
        <v>73</v>
      </c>
      <c r="AY179" s="261" t="s">
        <v>118</v>
      </c>
    </row>
    <row r="180" s="14" customFormat="1">
      <c r="A180" s="14"/>
      <c r="B180" s="262"/>
      <c r="C180" s="263"/>
      <c r="D180" s="248" t="s">
        <v>128</v>
      </c>
      <c r="E180" s="264" t="s">
        <v>1</v>
      </c>
      <c r="F180" s="265" t="s">
        <v>235</v>
      </c>
      <c r="G180" s="263"/>
      <c r="H180" s="266">
        <v>16.600000000000001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128</v>
      </c>
      <c r="AU180" s="272" t="s">
        <v>83</v>
      </c>
      <c r="AV180" s="14" t="s">
        <v>83</v>
      </c>
      <c r="AW180" s="14" t="s">
        <v>30</v>
      </c>
      <c r="AX180" s="14" t="s">
        <v>81</v>
      </c>
      <c r="AY180" s="272" t="s">
        <v>118</v>
      </c>
    </row>
    <row r="181" s="12" customFormat="1" ht="22.8" customHeight="1">
      <c r="A181" s="12"/>
      <c r="B181" s="219"/>
      <c r="C181" s="220"/>
      <c r="D181" s="221" t="s">
        <v>72</v>
      </c>
      <c r="E181" s="233" t="s">
        <v>228</v>
      </c>
      <c r="F181" s="233" t="s">
        <v>259</v>
      </c>
      <c r="G181" s="220"/>
      <c r="H181" s="220"/>
      <c r="I181" s="223"/>
      <c r="J181" s="234">
        <f>BK181</f>
        <v>0</v>
      </c>
      <c r="K181" s="220"/>
      <c r="L181" s="225"/>
      <c r="M181" s="226"/>
      <c r="N181" s="227"/>
      <c r="O181" s="227"/>
      <c r="P181" s="228">
        <f>SUM(P182:P214)</f>
        <v>0</v>
      </c>
      <c r="Q181" s="227"/>
      <c r="R181" s="228">
        <f>SUM(R182:R214)</f>
        <v>0.18441956000000004</v>
      </c>
      <c r="S181" s="227"/>
      <c r="T181" s="229">
        <f>SUM(T182:T214)</f>
        <v>0.057200000000000001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0" t="s">
        <v>81</v>
      </c>
      <c r="AT181" s="231" t="s">
        <v>72</v>
      </c>
      <c r="AU181" s="231" t="s">
        <v>81</v>
      </c>
      <c r="AY181" s="230" t="s">
        <v>118</v>
      </c>
      <c r="BK181" s="232">
        <f>SUM(BK182:BK214)</f>
        <v>0</v>
      </c>
    </row>
    <row r="182" s="2" customFormat="1" ht="16.5" customHeight="1">
      <c r="A182" s="38"/>
      <c r="B182" s="39"/>
      <c r="C182" s="235" t="s">
        <v>260</v>
      </c>
      <c r="D182" s="235" t="s">
        <v>121</v>
      </c>
      <c r="E182" s="236" t="s">
        <v>261</v>
      </c>
      <c r="F182" s="237" t="s">
        <v>262</v>
      </c>
      <c r="G182" s="238" t="s">
        <v>240</v>
      </c>
      <c r="H182" s="239">
        <v>66.527000000000001</v>
      </c>
      <c r="I182" s="240"/>
      <c r="J182" s="241">
        <f>ROUND(I182*H182,2)</f>
        <v>0</v>
      </c>
      <c r="K182" s="237" t="s">
        <v>124</v>
      </c>
      <c r="L182" s="44"/>
      <c r="M182" s="242" t="s">
        <v>1</v>
      </c>
      <c r="N182" s="243" t="s">
        <v>38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152</v>
      </c>
      <c r="AT182" s="246" t="s">
        <v>121</v>
      </c>
      <c r="AU182" s="246" t="s">
        <v>83</v>
      </c>
      <c r="AY182" s="17" t="s">
        <v>118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81</v>
      </c>
      <c r="BK182" s="247">
        <f>ROUND(I182*H182,2)</f>
        <v>0</v>
      </c>
      <c r="BL182" s="17" t="s">
        <v>152</v>
      </c>
      <c r="BM182" s="246" t="s">
        <v>263</v>
      </c>
    </row>
    <row r="183" s="2" customFormat="1">
      <c r="A183" s="38"/>
      <c r="B183" s="39"/>
      <c r="C183" s="40"/>
      <c r="D183" s="248" t="s">
        <v>127</v>
      </c>
      <c r="E183" s="40"/>
      <c r="F183" s="249" t="s">
        <v>264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127</v>
      </c>
      <c r="AU183" s="17" t="s">
        <v>83</v>
      </c>
    </row>
    <row r="184" s="13" customFormat="1">
      <c r="A184" s="13"/>
      <c r="B184" s="252"/>
      <c r="C184" s="253"/>
      <c r="D184" s="248" t="s">
        <v>128</v>
      </c>
      <c r="E184" s="254" t="s">
        <v>1</v>
      </c>
      <c r="F184" s="255" t="s">
        <v>265</v>
      </c>
      <c r="G184" s="253"/>
      <c r="H184" s="254" t="s">
        <v>1</v>
      </c>
      <c r="I184" s="256"/>
      <c r="J184" s="253"/>
      <c r="K184" s="253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128</v>
      </c>
      <c r="AU184" s="261" t="s">
        <v>83</v>
      </c>
      <c r="AV184" s="13" t="s">
        <v>81</v>
      </c>
      <c r="AW184" s="13" t="s">
        <v>30</v>
      </c>
      <c r="AX184" s="13" t="s">
        <v>73</v>
      </c>
      <c r="AY184" s="261" t="s">
        <v>118</v>
      </c>
    </row>
    <row r="185" s="14" customFormat="1">
      <c r="A185" s="14"/>
      <c r="B185" s="262"/>
      <c r="C185" s="263"/>
      <c r="D185" s="248" t="s">
        <v>128</v>
      </c>
      <c r="E185" s="264" t="s">
        <v>1</v>
      </c>
      <c r="F185" s="265" t="s">
        <v>266</v>
      </c>
      <c r="G185" s="263"/>
      <c r="H185" s="266">
        <v>0.96699999999999997</v>
      </c>
      <c r="I185" s="267"/>
      <c r="J185" s="263"/>
      <c r="K185" s="263"/>
      <c r="L185" s="268"/>
      <c r="M185" s="269"/>
      <c r="N185" s="270"/>
      <c r="O185" s="270"/>
      <c r="P185" s="270"/>
      <c r="Q185" s="270"/>
      <c r="R185" s="270"/>
      <c r="S185" s="270"/>
      <c r="T185" s="27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2" t="s">
        <v>128</v>
      </c>
      <c r="AU185" s="272" t="s">
        <v>83</v>
      </c>
      <c r="AV185" s="14" t="s">
        <v>83</v>
      </c>
      <c r="AW185" s="14" t="s">
        <v>30</v>
      </c>
      <c r="AX185" s="14" t="s">
        <v>73</v>
      </c>
      <c r="AY185" s="272" t="s">
        <v>118</v>
      </c>
    </row>
    <row r="186" s="14" customFormat="1">
      <c r="A186" s="14"/>
      <c r="B186" s="262"/>
      <c r="C186" s="263"/>
      <c r="D186" s="248" t="s">
        <v>128</v>
      </c>
      <c r="E186" s="264" t="s">
        <v>1</v>
      </c>
      <c r="F186" s="265" t="s">
        <v>267</v>
      </c>
      <c r="G186" s="263"/>
      <c r="H186" s="266">
        <v>65.560000000000002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128</v>
      </c>
      <c r="AU186" s="272" t="s">
        <v>83</v>
      </c>
      <c r="AV186" s="14" t="s">
        <v>83</v>
      </c>
      <c r="AW186" s="14" t="s">
        <v>30</v>
      </c>
      <c r="AX186" s="14" t="s">
        <v>73</v>
      </c>
      <c r="AY186" s="272" t="s">
        <v>118</v>
      </c>
    </row>
    <row r="187" s="15" customFormat="1">
      <c r="A187" s="15"/>
      <c r="B187" s="273"/>
      <c r="C187" s="274"/>
      <c r="D187" s="248" t="s">
        <v>128</v>
      </c>
      <c r="E187" s="275" t="s">
        <v>1</v>
      </c>
      <c r="F187" s="276" t="s">
        <v>151</v>
      </c>
      <c r="G187" s="274"/>
      <c r="H187" s="277">
        <v>66.527000000000001</v>
      </c>
      <c r="I187" s="278"/>
      <c r="J187" s="274"/>
      <c r="K187" s="274"/>
      <c r="L187" s="279"/>
      <c r="M187" s="280"/>
      <c r="N187" s="281"/>
      <c r="O187" s="281"/>
      <c r="P187" s="281"/>
      <c r="Q187" s="281"/>
      <c r="R187" s="281"/>
      <c r="S187" s="281"/>
      <c r="T187" s="28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3" t="s">
        <v>128</v>
      </c>
      <c r="AU187" s="283" t="s">
        <v>83</v>
      </c>
      <c r="AV187" s="15" t="s">
        <v>152</v>
      </c>
      <c r="AW187" s="15" t="s">
        <v>30</v>
      </c>
      <c r="AX187" s="15" t="s">
        <v>81</v>
      </c>
      <c r="AY187" s="283" t="s">
        <v>118</v>
      </c>
    </row>
    <row r="188" s="2" customFormat="1" ht="16.5" customHeight="1">
      <c r="A188" s="38"/>
      <c r="B188" s="39"/>
      <c r="C188" s="235" t="s">
        <v>268</v>
      </c>
      <c r="D188" s="235" t="s">
        <v>121</v>
      </c>
      <c r="E188" s="236" t="s">
        <v>269</v>
      </c>
      <c r="F188" s="237" t="s">
        <v>270</v>
      </c>
      <c r="G188" s="238" t="s">
        <v>240</v>
      </c>
      <c r="H188" s="239">
        <v>65.560000000000002</v>
      </c>
      <c r="I188" s="240"/>
      <c r="J188" s="241">
        <f>ROUND(I188*H188,2)</f>
        <v>0</v>
      </c>
      <c r="K188" s="237" t="s">
        <v>124</v>
      </c>
      <c r="L188" s="44"/>
      <c r="M188" s="242" t="s">
        <v>1</v>
      </c>
      <c r="N188" s="243" t="s">
        <v>38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152</v>
      </c>
      <c r="AT188" s="246" t="s">
        <v>121</v>
      </c>
      <c r="AU188" s="246" t="s">
        <v>83</v>
      </c>
      <c r="AY188" s="17" t="s">
        <v>118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81</v>
      </c>
      <c r="BK188" s="247">
        <f>ROUND(I188*H188,2)</f>
        <v>0</v>
      </c>
      <c r="BL188" s="17" t="s">
        <v>152</v>
      </c>
      <c r="BM188" s="246" t="s">
        <v>271</v>
      </c>
    </row>
    <row r="189" s="2" customFormat="1">
      <c r="A189" s="38"/>
      <c r="B189" s="39"/>
      <c r="C189" s="40"/>
      <c r="D189" s="248" t="s">
        <v>127</v>
      </c>
      <c r="E189" s="40"/>
      <c r="F189" s="249" t="s">
        <v>272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127</v>
      </c>
      <c r="AU189" s="17" t="s">
        <v>83</v>
      </c>
    </row>
    <row r="190" s="13" customFormat="1">
      <c r="A190" s="13"/>
      <c r="B190" s="252"/>
      <c r="C190" s="253"/>
      <c r="D190" s="248" t="s">
        <v>128</v>
      </c>
      <c r="E190" s="254" t="s">
        <v>1</v>
      </c>
      <c r="F190" s="255" t="s">
        <v>273</v>
      </c>
      <c r="G190" s="253"/>
      <c r="H190" s="254" t="s">
        <v>1</v>
      </c>
      <c r="I190" s="256"/>
      <c r="J190" s="253"/>
      <c r="K190" s="253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128</v>
      </c>
      <c r="AU190" s="261" t="s">
        <v>83</v>
      </c>
      <c r="AV190" s="13" t="s">
        <v>81</v>
      </c>
      <c r="AW190" s="13" t="s">
        <v>30</v>
      </c>
      <c r="AX190" s="13" t="s">
        <v>73</v>
      </c>
      <c r="AY190" s="261" t="s">
        <v>118</v>
      </c>
    </row>
    <row r="191" s="14" customFormat="1">
      <c r="A191" s="14"/>
      <c r="B191" s="262"/>
      <c r="C191" s="263"/>
      <c r="D191" s="248" t="s">
        <v>128</v>
      </c>
      <c r="E191" s="264" t="s">
        <v>1</v>
      </c>
      <c r="F191" s="265" t="s">
        <v>274</v>
      </c>
      <c r="G191" s="263"/>
      <c r="H191" s="266">
        <v>65.560000000000002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2" t="s">
        <v>128</v>
      </c>
      <c r="AU191" s="272" t="s">
        <v>83</v>
      </c>
      <c r="AV191" s="14" t="s">
        <v>83</v>
      </c>
      <c r="AW191" s="14" t="s">
        <v>30</v>
      </c>
      <c r="AX191" s="14" t="s">
        <v>81</v>
      </c>
      <c r="AY191" s="272" t="s">
        <v>118</v>
      </c>
    </row>
    <row r="192" s="2" customFormat="1" ht="21.75" customHeight="1">
      <c r="A192" s="38"/>
      <c r="B192" s="39"/>
      <c r="C192" s="235" t="s">
        <v>8</v>
      </c>
      <c r="D192" s="235" t="s">
        <v>121</v>
      </c>
      <c r="E192" s="236" t="s">
        <v>275</v>
      </c>
      <c r="F192" s="237" t="s">
        <v>276</v>
      </c>
      <c r="G192" s="238" t="s">
        <v>224</v>
      </c>
      <c r="H192" s="239">
        <v>0.025999999999999999</v>
      </c>
      <c r="I192" s="240"/>
      <c r="J192" s="241">
        <f>ROUND(I192*H192,2)</f>
        <v>0</v>
      </c>
      <c r="K192" s="237" t="s">
        <v>124</v>
      </c>
      <c r="L192" s="44"/>
      <c r="M192" s="242" t="s">
        <v>1</v>
      </c>
      <c r="N192" s="243" t="s">
        <v>38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2.2000000000000002</v>
      </c>
      <c r="T192" s="245">
        <f>S192*H192</f>
        <v>0.057200000000000001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152</v>
      </c>
      <c r="AT192" s="246" t="s">
        <v>121</v>
      </c>
      <c r="AU192" s="246" t="s">
        <v>83</v>
      </c>
      <c r="AY192" s="17" t="s">
        <v>118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81</v>
      </c>
      <c r="BK192" s="247">
        <f>ROUND(I192*H192,2)</f>
        <v>0</v>
      </c>
      <c r="BL192" s="17" t="s">
        <v>152</v>
      </c>
      <c r="BM192" s="246" t="s">
        <v>277</v>
      </c>
    </row>
    <row r="193" s="2" customFormat="1">
      <c r="A193" s="38"/>
      <c r="B193" s="39"/>
      <c r="C193" s="40"/>
      <c r="D193" s="248" t="s">
        <v>127</v>
      </c>
      <c r="E193" s="40"/>
      <c r="F193" s="249" t="s">
        <v>278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127</v>
      </c>
      <c r="AU193" s="17" t="s">
        <v>83</v>
      </c>
    </row>
    <row r="194" s="13" customFormat="1">
      <c r="A194" s="13"/>
      <c r="B194" s="252"/>
      <c r="C194" s="253"/>
      <c r="D194" s="248" t="s">
        <v>128</v>
      </c>
      <c r="E194" s="254" t="s">
        <v>1</v>
      </c>
      <c r="F194" s="255" t="s">
        <v>265</v>
      </c>
      <c r="G194" s="253"/>
      <c r="H194" s="254" t="s">
        <v>1</v>
      </c>
      <c r="I194" s="256"/>
      <c r="J194" s="253"/>
      <c r="K194" s="253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128</v>
      </c>
      <c r="AU194" s="261" t="s">
        <v>83</v>
      </c>
      <c r="AV194" s="13" t="s">
        <v>81</v>
      </c>
      <c r="AW194" s="13" t="s">
        <v>30</v>
      </c>
      <c r="AX194" s="13" t="s">
        <v>73</v>
      </c>
      <c r="AY194" s="261" t="s">
        <v>118</v>
      </c>
    </row>
    <row r="195" s="14" customFormat="1">
      <c r="A195" s="14"/>
      <c r="B195" s="262"/>
      <c r="C195" s="263"/>
      <c r="D195" s="248" t="s">
        <v>128</v>
      </c>
      <c r="E195" s="264" t="s">
        <v>1</v>
      </c>
      <c r="F195" s="265" t="s">
        <v>279</v>
      </c>
      <c r="G195" s="263"/>
      <c r="H195" s="266">
        <v>0.025999999999999999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2" t="s">
        <v>128</v>
      </c>
      <c r="AU195" s="272" t="s">
        <v>83</v>
      </c>
      <c r="AV195" s="14" t="s">
        <v>83</v>
      </c>
      <c r="AW195" s="14" t="s">
        <v>30</v>
      </c>
      <c r="AX195" s="14" t="s">
        <v>81</v>
      </c>
      <c r="AY195" s="272" t="s">
        <v>118</v>
      </c>
    </row>
    <row r="196" s="2" customFormat="1" ht="21.75" customHeight="1">
      <c r="A196" s="38"/>
      <c r="B196" s="39"/>
      <c r="C196" s="235" t="s">
        <v>280</v>
      </c>
      <c r="D196" s="235" t="s">
        <v>121</v>
      </c>
      <c r="E196" s="236" t="s">
        <v>281</v>
      </c>
      <c r="F196" s="237" t="s">
        <v>282</v>
      </c>
      <c r="G196" s="238" t="s">
        <v>240</v>
      </c>
      <c r="H196" s="239">
        <v>0.56699999999999995</v>
      </c>
      <c r="I196" s="240"/>
      <c r="J196" s="241">
        <f>ROUND(I196*H196,2)</f>
        <v>0</v>
      </c>
      <c r="K196" s="237" t="s">
        <v>124</v>
      </c>
      <c r="L196" s="44"/>
      <c r="M196" s="242" t="s">
        <v>1</v>
      </c>
      <c r="N196" s="243" t="s">
        <v>38</v>
      </c>
      <c r="O196" s="91"/>
      <c r="P196" s="244">
        <f>O196*H196</f>
        <v>0</v>
      </c>
      <c r="Q196" s="244">
        <v>0.058279999999999998</v>
      </c>
      <c r="R196" s="244">
        <f>Q196*H196</f>
        <v>0.033044759999999999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152</v>
      </c>
      <c r="AT196" s="246" t="s">
        <v>121</v>
      </c>
      <c r="AU196" s="246" t="s">
        <v>83</v>
      </c>
      <c r="AY196" s="17" t="s">
        <v>118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81</v>
      </c>
      <c r="BK196" s="247">
        <f>ROUND(I196*H196,2)</f>
        <v>0</v>
      </c>
      <c r="BL196" s="17" t="s">
        <v>152</v>
      </c>
      <c r="BM196" s="246" t="s">
        <v>283</v>
      </c>
    </row>
    <row r="197" s="2" customFormat="1">
      <c r="A197" s="38"/>
      <c r="B197" s="39"/>
      <c r="C197" s="40"/>
      <c r="D197" s="248" t="s">
        <v>127</v>
      </c>
      <c r="E197" s="40"/>
      <c r="F197" s="249" t="s">
        <v>284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127</v>
      </c>
      <c r="AU197" s="17" t="s">
        <v>83</v>
      </c>
    </row>
    <row r="198" s="13" customFormat="1">
      <c r="A198" s="13"/>
      <c r="B198" s="252"/>
      <c r="C198" s="253"/>
      <c r="D198" s="248" t="s">
        <v>128</v>
      </c>
      <c r="E198" s="254" t="s">
        <v>1</v>
      </c>
      <c r="F198" s="255" t="s">
        <v>285</v>
      </c>
      <c r="G198" s="253"/>
      <c r="H198" s="254" t="s">
        <v>1</v>
      </c>
      <c r="I198" s="256"/>
      <c r="J198" s="253"/>
      <c r="K198" s="253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128</v>
      </c>
      <c r="AU198" s="261" t="s">
        <v>83</v>
      </c>
      <c r="AV198" s="13" t="s">
        <v>81</v>
      </c>
      <c r="AW198" s="13" t="s">
        <v>30</v>
      </c>
      <c r="AX198" s="13" t="s">
        <v>73</v>
      </c>
      <c r="AY198" s="261" t="s">
        <v>118</v>
      </c>
    </row>
    <row r="199" s="14" customFormat="1">
      <c r="A199" s="14"/>
      <c r="B199" s="262"/>
      <c r="C199" s="263"/>
      <c r="D199" s="248" t="s">
        <v>128</v>
      </c>
      <c r="E199" s="264" t="s">
        <v>1</v>
      </c>
      <c r="F199" s="265" t="s">
        <v>286</v>
      </c>
      <c r="G199" s="263"/>
      <c r="H199" s="266">
        <v>0.51500000000000001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128</v>
      </c>
      <c r="AU199" s="272" t="s">
        <v>83</v>
      </c>
      <c r="AV199" s="14" t="s">
        <v>83</v>
      </c>
      <c r="AW199" s="14" t="s">
        <v>30</v>
      </c>
      <c r="AX199" s="14" t="s">
        <v>73</v>
      </c>
      <c r="AY199" s="272" t="s">
        <v>118</v>
      </c>
    </row>
    <row r="200" s="14" customFormat="1">
      <c r="A200" s="14"/>
      <c r="B200" s="262"/>
      <c r="C200" s="263"/>
      <c r="D200" s="248" t="s">
        <v>128</v>
      </c>
      <c r="E200" s="264" t="s">
        <v>1</v>
      </c>
      <c r="F200" s="265" t="s">
        <v>287</v>
      </c>
      <c r="G200" s="263"/>
      <c r="H200" s="266">
        <v>0.051999999999999998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128</v>
      </c>
      <c r="AU200" s="272" t="s">
        <v>83</v>
      </c>
      <c r="AV200" s="14" t="s">
        <v>83</v>
      </c>
      <c r="AW200" s="14" t="s">
        <v>30</v>
      </c>
      <c r="AX200" s="14" t="s">
        <v>73</v>
      </c>
      <c r="AY200" s="272" t="s">
        <v>118</v>
      </c>
    </row>
    <row r="201" s="15" customFormat="1">
      <c r="A201" s="15"/>
      <c r="B201" s="273"/>
      <c r="C201" s="274"/>
      <c r="D201" s="248" t="s">
        <v>128</v>
      </c>
      <c r="E201" s="275" t="s">
        <v>1</v>
      </c>
      <c r="F201" s="276" t="s">
        <v>151</v>
      </c>
      <c r="G201" s="274"/>
      <c r="H201" s="277">
        <v>0.56699999999999995</v>
      </c>
      <c r="I201" s="278"/>
      <c r="J201" s="274"/>
      <c r="K201" s="274"/>
      <c r="L201" s="279"/>
      <c r="M201" s="280"/>
      <c r="N201" s="281"/>
      <c r="O201" s="281"/>
      <c r="P201" s="281"/>
      <c r="Q201" s="281"/>
      <c r="R201" s="281"/>
      <c r="S201" s="281"/>
      <c r="T201" s="28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3" t="s">
        <v>128</v>
      </c>
      <c r="AU201" s="283" t="s">
        <v>83</v>
      </c>
      <c r="AV201" s="15" t="s">
        <v>152</v>
      </c>
      <c r="AW201" s="15" t="s">
        <v>30</v>
      </c>
      <c r="AX201" s="15" t="s">
        <v>81</v>
      </c>
      <c r="AY201" s="283" t="s">
        <v>118</v>
      </c>
    </row>
    <row r="202" s="2" customFormat="1" ht="21.75" customHeight="1">
      <c r="A202" s="38"/>
      <c r="B202" s="39"/>
      <c r="C202" s="235" t="s">
        <v>288</v>
      </c>
      <c r="D202" s="235" t="s">
        <v>121</v>
      </c>
      <c r="E202" s="236" t="s">
        <v>289</v>
      </c>
      <c r="F202" s="237" t="s">
        <v>290</v>
      </c>
      <c r="G202" s="238" t="s">
        <v>240</v>
      </c>
      <c r="H202" s="239">
        <v>0.44800000000000001</v>
      </c>
      <c r="I202" s="240"/>
      <c r="J202" s="241">
        <f>ROUND(I202*H202,2)</f>
        <v>0</v>
      </c>
      <c r="K202" s="237" t="s">
        <v>124</v>
      </c>
      <c r="L202" s="44"/>
      <c r="M202" s="242" t="s">
        <v>1</v>
      </c>
      <c r="N202" s="243" t="s">
        <v>38</v>
      </c>
      <c r="O202" s="91"/>
      <c r="P202" s="244">
        <f>O202*H202</f>
        <v>0</v>
      </c>
      <c r="Q202" s="244">
        <v>0.079799999999999996</v>
      </c>
      <c r="R202" s="244">
        <f>Q202*H202</f>
        <v>0.035750400000000002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152</v>
      </c>
      <c r="AT202" s="246" t="s">
        <v>121</v>
      </c>
      <c r="AU202" s="246" t="s">
        <v>83</v>
      </c>
      <c r="AY202" s="17" t="s">
        <v>118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81</v>
      </c>
      <c r="BK202" s="247">
        <f>ROUND(I202*H202,2)</f>
        <v>0</v>
      </c>
      <c r="BL202" s="17" t="s">
        <v>152</v>
      </c>
      <c r="BM202" s="246" t="s">
        <v>291</v>
      </c>
    </row>
    <row r="203" s="2" customFormat="1">
      <c r="A203" s="38"/>
      <c r="B203" s="39"/>
      <c r="C203" s="40"/>
      <c r="D203" s="248" t="s">
        <v>127</v>
      </c>
      <c r="E203" s="40"/>
      <c r="F203" s="249" t="s">
        <v>292</v>
      </c>
      <c r="G203" s="40"/>
      <c r="H203" s="40"/>
      <c r="I203" s="144"/>
      <c r="J203" s="40"/>
      <c r="K203" s="40"/>
      <c r="L203" s="44"/>
      <c r="M203" s="250"/>
      <c r="N203" s="251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127</v>
      </c>
      <c r="AU203" s="17" t="s">
        <v>83</v>
      </c>
    </row>
    <row r="204" s="13" customFormat="1">
      <c r="A204" s="13"/>
      <c r="B204" s="252"/>
      <c r="C204" s="253"/>
      <c r="D204" s="248" t="s">
        <v>128</v>
      </c>
      <c r="E204" s="254" t="s">
        <v>1</v>
      </c>
      <c r="F204" s="255" t="s">
        <v>285</v>
      </c>
      <c r="G204" s="253"/>
      <c r="H204" s="254" t="s">
        <v>1</v>
      </c>
      <c r="I204" s="256"/>
      <c r="J204" s="253"/>
      <c r="K204" s="253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128</v>
      </c>
      <c r="AU204" s="261" t="s">
        <v>83</v>
      </c>
      <c r="AV204" s="13" t="s">
        <v>81</v>
      </c>
      <c r="AW204" s="13" t="s">
        <v>30</v>
      </c>
      <c r="AX204" s="13" t="s">
        <v>73</v>
      </c>
      <c r="AY204" s="261" t="s">
        <v>118</v>
      </c>
    </row>
    <row r="205" s="14" customFormat="1">
      <c r="A205" s="14"/>
      <c r="B205" s="262"/>
      <c r="C205" s="263"/>
      <c r="D205" s="248" t="s">
        <v>128</v>
      </c>
      <c r="E205" s="264" t="s">
        <v>1</v>
      </c>
      <c r="F205" s="265" t="s">
        <v>293</v>
      </c>
      <c r="G205" s="263"/>
      <c r="H205" s="266">
        <v>0.40699999999999997</v>
      </c>
      <c r="I205" s="267"/>
      <c r="J205" s="263"/>
      <c r="K205" s="263"/>
      <c r="L205" s="268"/>
      <c r="M205" s="269"/>
      <c r="N205" s="270"/>
      <c r="O205" s="270"/>
      <c r="P205" s="270"/>
      <c r="Q205" s="270"/>
      <c r="R205" s="270"/>
      <c r="S205" s="270"/>
      <c r="T205" s="27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2" t="s">
        <v>128</v>
      </c>
      <c r="AU205" s="272" t="s">
        <v>83</v>
      </c>
      <c r="AV205" s="14" t="s">
        <v>83</v>
      </c>
      <c r="AW205" s="14" t="s">
        <v>30</v>
      </c>
      <c r="AX205" s="14" t="s">
        <v>73</v>
      </c>
      <c r="AY205" s="272" t="s">
        <v>118</v>
      </c>
    </row>
    <row r="206" s="14" customFormat="1">
      <c r="A206" s="14"/>
      <c r="B206" s="262"/>
      <c r="C206" s="263"/>
      <c r="D206" s="248" t="s">
        <v>128</v>
      </c>
      <c r="E206" s="264" t="s">
        <v>1</v>
      </c>
      <c r="F206" s="265" t="s">
        <v>294</v>
      </c>
      <c r="G206" s="263"/>
      <c r="H206" s="266">
        <v>0.041000000000000002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2" t="s">
        <v>128</v>
      </c>
      <c r="AU206" s="272" t="s">
        <v>83</v>
      </c>
      <c r="AV206" s="14" t="s">
        <v>83</v>
      </c>
      <c r="AW206" s="14" t="s">
        <v>30</v>
      </c>
      <c r="AX206" s="14" t="s">
        <v>73</v>
      </c>
      <c r="AY206" s="272" t="s">
        <v>118</v>
      </c>
    </row>
    <row r="207" s="15" customFormat="1">
      <c r="A207" s="15"/>
      <c r="B207" s="273"/>
      <c r="C207" s="274"/>
      <c r="D207" s="248" t="s">
        <v>128</v>
      </c>
      <c r="E207" s="275" t="s">
        <v>1</v>
      </c>
      <c r="F207" s="276" t="s">
        <v>151</v>
      </c>
      <c r="G207" s="274"/>
      <c r="H207" s="277">
        <v>0.44800000000000001</v>
      </c>
      <c r="I207" s="278"/>
      <c r="J207" s="274"/>
      <c r="K207" s="274"/>
      <c r="L207" s="279"/>
      <c r="M207" s="280"/>
      <c r="N207" s="281"/>
      <c r="O207" s="281"/>
      <c r="P207" s="281"/>
      <c r="Q207" s="281"/>
      <c r="R207" s="281"/>
      <c r="S207" s="281"/>
      <c r="T207" s="28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3" t="s">
        <v>128</v>
      </c>
      <c r="AU207" s="283" t="s">
        <v>83</v>
      </c>
      <c r="AV207" s="15" t="s">
        <v>152</v>
      </c>
      <c r="AW207" s="15" t="s">
        <v>30</v>
      </c>
      <c r="AX207" s="15" t="s">
        <v>81</v>
      </c>
      <c r="AY207" s="283" t="s">
        <v>118</v>
      </c>
    </row>
    <row r="208" s="2" customFormat="1" ht="21.75" customHeight="1">
      <c r="A208" s="38"/>
      <c r="B208" s="39"/>
      <c r="C208" s="235" t="s">
        <v>295</v>
      </c>
      <c r="D208" s="235" t="s">
        <v>121</v>
      </c>
      <c r="E208" s="236" t="s">
        <v>296</v>
      </c>
      <c r="F208" s="237" t="s">
        <v>297</v>
      </c>
      <c r="G208" s="238" t="s">
        <v>240</v>
      </c>
      <c r="H208" s="239">
        <v>73.180000000000007</v>
      </c>
      <c r="I208" s="240"/>
      <c r="J208" s="241">
        <f>ROUND(I208*H208,2)</f>
        <v>0</v>
      </c>
      <c r="K208" s="237" t="s">
        <v>124</v>
      </c>
      <c r="L208" s="44"/>
      <c r="M208" s="242" t="s">
        <v>1</v>
      </c>
      <c r="N208" s="243" t="s">
        <v>38</v>
      </c>
      <c r="O208" s="91"/>
      <c r="P208" s="244">
        <f>O208*H208</f>
        <v>0</v>
      </c>
      <c r="Q208" s="244">
        <v>0.00158</v>
      </c>
      <c r="R208" s="244">
        <f>Q208*H208</f>
        <v>0.11562440000000002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152</v>
      </c>
      <c r="AT208" s="246" t="s">
        <v>121</v>
      </c>
      <c r="AU208" s="246" t="s">
        <v>83</v>
      </c>
      <c r="AY208" s="17" t="s">
        <v>118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81</v>
      </c>
      <c r="BK208" s="247">
        <f>ROUND(I208*H208,2)</f>
        <v>0</v>
      </c>
      <c r="BL208" s="17" t="s">
        <v>152</v>
      </c>
      <c r="BM208" s="246" t="s">
        <v>298</v>
      </c>
    </row>
    <row r="209" s="2" customFormat="1">
      <c r="A209" s="38"/>
      <c r="B209" s="39"/>
      <c r="C209" s="40"/>
      <c r="D209" s="248" t="s">
        <v>127</v>
      </c>
      <c r="E209" s="40"/>
      <c r="F209" s="249" t="s">
        <v>299</v>
      </c>
      <c r="G209" s="40"/>
      <c r="H209" s="40"/>
      <c r="I209" s="144"/>
      <c r="J209" s="40"/>
      <c r="K209" s="40"/>
      <c r="L209" s="44"/>
      <c r="M209" s="250"/>
      <c r="N209" s="25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127</v>
      </c>
      <c r="AU209" s="17" t="s">
        <v>83</v>
      </c>
    </row>
    <row r="210" s="13" customFormat="1">
      <c r="A210" s="13"/>
      <c r="B210" s="252"/>
      <c r="C210" s="253"/>
      <c r="D210" s="248" t="s">
        <v>128</v>
      </c>
      <c r="E210" s="254" t="s">
        <v>1</v>
      </c>
      <c r="F210" s="255" t="s">
        <v>265</v>
      </c>
      <c r="G210" s="253"/>
      <c r="H210" s="254" t="s">
        <v>1</v>
      </c>
      <c r="I210" s="256"/>
      <c r="J210" s="253"/>
      <c r="K210" s="253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128</v>
      </c>
      <c r="AU210" s="261" t="s">
        <v>83</v>
      </c>
      <c r="AV210" s="13" t="s">
        <v>81</v>
      </c>
      <c r="AW210" s="13" t="s">
        <v>30</v>
      </c>
      <c r="AX210" s="13" t="s">
        <v>73</v>
      </c>
      <c r="AY210" s="261" t="s">
        <v>118</v>
      </c>
    </row>
    <row r="211" s="14" customFormat="1">
      <c r="A211" s="14"/>
      <c r="B211" s="262"/>
      <c r="C211" s="263"/>
      <c r="D211" s="248" t="s">
        <v>128</v>
      </c>
      <c r="E211" s="264" t="s">
        <v>1</v>
      </c>
      <c r="F211" s="265" t="s">
        <v>300</v>
      </c>
      <c r="G211" s="263"/>
      <c r="H211" s="266">
        <v>0.96699999999999997</v>
      </c>
      <c r="I211" s="267"/>
      <c r="J211" s="263"/>
      <c r="K211" s="263"/>
      <c r="L211" s="268"/>
      <c r="M211" s="269"/>
      <c r="N211" s="270"/>
      <c r="O211" s="270"/>
      <c r="P211" s="270"/>
      <c r="Q211" s="270"/>
      <c r="R211" s="270"/>
      <c r="S211" s="270"/>
      <c r="T211" s="27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2" t="s">
        <v>128</v>
      </c>
      <c r="AU211" s="272" t="s">
        <v>83</v>
      </c>
      <c r="AV211" s="14" t="s">
        <v>83</v>
      </c>
      <c r="AW211" s="14" t="s">
        <v>30</v>
      </c>
      <c r="AX211" s="14" t="s">
        <v>73</v>
      </c>
      <c r="AY211" s="272" t="s">
        <v>118</v>
      </c>
    </row>
    <row r="212" s="14" customFormat="1">
      <c r="A212" s="14"/>
      <c r="B212" s="262"/>
      <c r="C212" s="263"/>
      <c r="D212" s="248" t="s">
        <v>128</v>
      </c>
      <c r="E212" s="264" t="s">
        <v>1</v>
      </c>
      <c r="F212" s="265" t="s">
        <v>267</v>
      </c>
      <c r="G212" s="263"/>
      <c r="H212" s="266">
        <v>65.560000000000002</v>
      </c>
      <c r="I212" s="267"/>
      <c r="J212" s="263"/>
      <c r="K212" s="263"/>
      <c r="L212" s="268"/>
      <c r="M212" s="269"/>
      <c r="N212" s="270"/>
      <c r="O212" s="270"/>
      <c r="P212" s="270"/>
      <c r="Q212" s="270"/>
      <c r="R212" s="270"/>
      <c r="S212" s="270"/>
      <c r="T212" s="27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2" t="s">
        <v>128</v>
      </c>
      <c r="AU212" s="272" t="s">
        <v>83</v>
      </c>
      <c r="AV212" s="14" t="s">
        <v>83</v>
      </c>
      <c r="AW212" s="14" t="s">
        <v>30</v>
      </c>
      <c r="AX212" s="14" t="s">
        <v>73</v>
      </c>
      <c r="AY212" s="272" t="s">
        <v>118</v>
      </c>
    </row>
    <row r="213" s="14" customFormat="1">
      <c r="A213" s="14"/>
      <c r="B213" s="262"/>
      <c r="C213" s="263"/>
      <c r="D213" s="248" t="s">
        <v>128</v>
      </c>
      <c r="E213" s="264" t="s">
        <v>1</v>
      </c>
      <c r="F213" s="265" t="s">
        <v>301</v>
      </c>
      <c r="G213" s="263"/>
      <c r="H213" s="266">
        <v>6.6529999999999996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2" t="s">
        <v>128</v>
      </c>
      <c r="AU213" s="272" t="s">
        <v>83</v>
      </c>
      <c r="AV213" s="14" t="s">
        <v>83</v>
      </c>
      <c r="AW213" s="14" t="s">
        <v>30</v>
      </c>
      <c r="AX213" s="14" t="s">
        <v>73</v>
      </c>
      <c r="AY213" s="272" t="s">
        <v>118</v>
      </c>
    </row>
    <row r="214" s="15" customFormat="1">
      <c r="A214" s="15"/>
      <c r="B214" s="273"/>
      <c r="C214" s="274"/>
      <c r="D214" s="248" t="s">
        <v>128</v>
      </c>
      <c r="E214" s="275" t="s">
        <v>1</v>
      </c>
      <c r="F214" s="276" t="s">
        <v>151</v>
      </c>
      <c r="G214" s="274"/>
      <c r="H214" s="277">
        <v>73.180000000000007</v>
      </c>
      <c r="I214" s="278"/>
      <c r="J214" s="274"/>
      <c r="K214" s="274"/>
      <c r="L214" s="279"/>
      <c r="M214" s="280"/>
      <c r="N214" s="281"/>
      <c r="O214" s="281"/>
      <c r="P214" s="281"/>
      <c r="Q214" s="281"/>
      <c r="R214" s="281"/>
      <c r="S214" s="281"/>
      <c r="T214" s="28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3" t="s">
        <v>128</v>
      </c>
      <c r="AU214" s="283" t="s">
        <v>83</v>
      </c>
      <c r="AV214" s="15" t="s">
        <v>152</v>
      </c>
      <c r="AW214" s="15" t="s">
        <v>30</v>
      </c>
      <c r="AX214" s="15" t="s">
        <v>81</v>
      </c>
      <c r="AY214" s="283" t="s">
        <v>118</v>
      </c>
    </row>
    <row r="215" s="12" customFormat="1" ht="22.8" customHeight="1">
      <c r="A215" s="12"/>
      <c r="B215" s="219"/>
      <c r="C215" s="220"/>
      <c r="D215" s="221" t="s">
        <v>72</v>
      </c>
      <c r="E215" s="233" t="s">
        <v>302</v>
      </c>
      <c r="F215" s="233" t="s">
        <v>303</v>
      </c>
      <c r="G215" s="220"/>
      <c r="H215" s="220"/>
      <c r="I215" s="223"/>
      <c r="J215" s="234">
        <f>BK215</f>
        <v>0</v>
      </c>
      <c r="K215" s="220"/>
      <c r="L215" s="225"/>
      <c r="M215" s="226"/>
      <c r="N215" s="227"/>
      <c r="O215" s="227"/>
      <c r="P215" s="228">
        <f>SUM(P216:P222)</f>
        <v>0</v>
      </c>
      <c r="Q215" s="227"/>
      <c r="R215" s="228">
        <f>SUM(R216:R222)</f>
        <v>0</v>
      </c>
      <c r="S215" s="227"/>
      <c r="T215" s="229">
        <f>SUM(T216:T222)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0" t="s">
        <v>81</v>
      </c>
      <c r="AT215" s="231" t="s">
        <v>72</v>
      </c>
      <c r="AU215" s="231" t="s">
        <v>81</v>
      </c>
      <c r="AY215" s="230" t="s">
        <v>118</v>
      </c>
      <c r="BK215" s="232">
        <f>SUM(BK216:BK222)</f>
        <v>0</v>
      </c>
    </row>
    <row r="216" s="2" customFormat="1" ht="21.75" customHeight="1">
      <c r="A216" s="38"/>
      <c r="B216" s="39"/>
      <c r="C216" s="235" t="s">
        <v>304</v>
      </c>
      <c r="D216" s="235" t="s">
        <v>121</v>
      </c>
      <c r="E216" s="236" t="s">
        <v>305</v>
      </c>
      <c r="F216" s="237" t="s">
        <v>306</v>
      </c>
      <c r="G216" s="238" t="s">
        <v>307</v>
      </c>
      <c r="H216" s="239">
        <v>0.057000000000000002</v>
      </c>
      <c r="I216" s="240"/>
      <c r="J216" s="241">
        <f>ROUND(I216*H216,2)</f>
        <v>0</v>
      </c>
      <c r="K216" s="237" t="s">
        <v>124</v>
      </c>
      <c r="L216" s="44"/>
      <c r="M216" s="242" t="s">
        <v>1</v>
      </c>
      <c r="N216" s="243" t="s">
        <v>38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152</v>
      </c>
      <c r="AT216" s="246" t="s">
        <v>121</v>
      </c>
      <c r="AU216" s="246" t="s">
        <v>83</v>
      </c>
      <c r="AY216" s="17" t="s">
        <v>118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81</v>
      </c>
      <c r="BK216" s="247">
        <f>ROUND(I216*H216,2)</f>
        <v>0</v>
      </c>
      <c r="BL216" s="17" t="s">
        <v>152</v>
      </c>
      <c r="BM216" s="246" t="s">
        <v>308</v>
      </c>
    </row>
    <row r="217" s="2" customFormat="1">
      <c r="A217" s="38"/>
      <c r="B217" s="39"/>
      <c r="C217" s="40"/>
      <c r="D217" s="248" t="s">
        <v>127</v>
      </c>
      <c r="E217" s="40"/>
      <c r="F217" s="249" t="s">
        <v>309</v>
      </c>
      <c r="G217" s="40"/>
      <c r="H217" s="40"/>
      <c r="I217" s="144"/>
      <c r="J217" s="40"/>
      <c r="K217" s="40"/>
      <c r="L217" s="44"/>
      <c r="M217" s="250"/>
      <c r="N217" s="25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127</v>
      </c>
      <c r="AU217" s="17" t="s">
        <v>83</v>
      </c>
    </row>
    <row r="218" s="2" customFormat="1" ht="21.75" customHeight="1">
      <c r="A218" s="38"/>
      <c r="B218" s="39"/>
      <c r="C218" s="235" t="s">
        <v>310</v>
      </c>
      <c r="D218" s="235" t="s">
        <v>121</v>
      </c>
      <c r="E218" s="236" t="s">
        <v>311</v>
      </c>
      <c r="F218" s="237" t="s">
        <v>312</v>
      </c>
      <c r="G218" s="238" t="s">
        <v>307</v>
      </c>
      <c r="H218" s="239">
        <v>0.96899999999999997</v>
      </c>
      <c r="I218" s="240"/>
      <c r="J218" s="241">
        <f>ROUND(I218*H218,2)</f>
        <v>0</v>
      </c>
      <c r="K218" s="237" t="s">
        <v>124</v>
      </c>
      <c r="L218" s="44"/>
      <c r="M218" s="242" t="s">
        <v>1</v>
      </c>
      <c r="N218" s="243" t="s">
        <v>38</v>
      </c>
      <c r="O218" s="91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6" t="s">
        <v>152</v>
      </c>
      <c r="AT218" s="246" t="s">
        <v>121</v>
      </c>
      <c r="AU218" s="246" t="s">
        <v>83</v>
      </c>
      <c r="AY218" s="17" t="s">
        <v>118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7" t="s">
        <v>81</v>
      </c>
      <c r="BK218" s="247">
        <f>ROUND(I218*H218,2)</f>
        <v>0</v>
      </c>
      <c r="BL218" s="17" t="s">
        <v>152</v>
      </c>
      <c r="BM218" s="246" t="s">
        <v>313</v>
      </c>
    </row>
    <row r="219" s="2" customFormat="1">
      <c r="A219" s="38"/>
      <c r="B219" s="39"/>
      <c r="C219" s="40"/>
      <c r="D219" s="248" t="s">
        <v>127</v>
      </c>
      <c r="E219" s="40"/>
      <c r="F219" s="249" t="s">
        <v>314</v>
      </c>
      <c r="G219" s="40"/>
      <c r="H219" s="40"/>
      <c r="I219" s="144"/>
      <c r="J219" s="40"/>
      <c r="K219" s="40"/>
      <c r="L219" s="44"/>
      <c r="M219" s="250"/>
      <c r="N219" s="25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127</v>
      </c>
      <c r="AU219" s="17" t="s">
        <v>83</v>
      </c>
    </row>
    <row r="220" s="14" customFormat="1">
      <c r="A220" s="14"/>
      <c r="B220" s="262"/>
      <c r="C220" s="263"/>
      <c r="D220" s="248" t="s">
        <v>128</v>
      </c>
      <c r="E220" s="263"/>
      <c r="F220" s="265" t="s">
        <v>315</v>
      </c>
      <c r="G220" s="263"/>
      <c r="H220" s="266">
        <v>0.96899999999999997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2" t="s">
        <v>128</v>
      </c>
      <c r="AU220" s="272" t="s">
        <v>83</v>
      </c>
      <c r="AV220" s="14" t="s">
        <v>83</v>
      </c>
      <c r="AW220" s="14" t="s">
        <v>4</v>
      </c>
      <c r="AX220" s="14" t="s">
        <v>81</v>
      </c>
      <c r="AY220" s="272" t="s">
        <v>118</v>
      </c>
    </row>
    <row r="221" s="2" customFormat="1" ht="21.75" customHeight="1">
      <c r="A221" s="38"/>
      <c r="B221" s="39"/>
      <c r="C221" s="235" t="s">
        <v>7</v>
      </c>
      <c r="D221" s="235" t="s">
        <v>121</v>
      </c>
      <c r="E221" s="236" t="s">
        <v>316</v>
      </c>
      <c r="F221" s="237" t="s">
        <v>317</v>
      </c>
      <c r="G221" s="238" t="s">
        <v>307</v>
      </c>
      <c r="H221" s="239">
        <v>0.057000000000000002</v>
      </c>
      <c r="I221" s="240"/>
      <c r="J221" s="241">
        <f>ROUND(I221*H221,2)</f>
        <v>0</v>
      </c>
      <c r="K221" s="237" t="s">
        <v>124</v>
      </c>
      <c r="L221" s="44"/>
      <c r="M221" s="242" t="s">
        <v>1</v>
      </c>
      <c r="N221" s="243" t="s">
        <v>38</v>
      </c>
      <c r="O221" s="91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152</v>
      </c>
      <c r="AT221" s="246" t="s">
        <v>121</v>
      </c>
      <c r="AU221" s="246" t="s">
        <v>83</v>
      </c>
      <c r="AY221" s="17" t="s">
        <v>118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81</v>
      </c>
      <c r="BK221" s="247">
        <f>ROUND(I221*H221,2)</f>
        <v>0</v>
      </c>
      <c r="BL221" s="17" t="s">
        <v>152</v>
      </c>
      <c r="BM221" s="246" t="s">
        <v>318</v>
      </c>
    </row>
    <row r="222" s="2" customFormat="1">
      <c r="A222" s="38"/>
      <c r="B222" s="39"/>
      <c r="C222" s="40"/>
      <c r="D222" s="248" t="s">
        <v>127</v>
      </c>
      <c r="E222" s="40"/>
      <c r="F222" s="249" t="s">
        <v>319</v>
      </c>
      <c r="G222" s="40"/>
      <c r="H222" s="40"/>
      <c r="I222" s="144"/>
      <c r="J222" s="40"/>
      <c r="K222" s="40"/>
      <c r="L222" s="44"/>
      <c r="M222" s="250"/>
      <c r="N222" s="25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127</v>
      </c>
      <c r="AU222" s="17" t="s">
        <v>83</v>
      </c>
    </row>
    <row r="223" s="12" customFormat="1" ht="22.8" customHeight="1">
      <c r="A223" s="12"/>
      <c r="B223" s="219"/>
      <c r="C223" s="220"/>
      <c r="D223" s="221" t="s">
        <v>72</v>
      </c>
      <c r="E223" s="233" t="s">
        <v>320</v>
      </c>
      <c r="F223" s="233" t="s">
        <v>321</v>
      </c>
      <c r="G223" s="220"/>
      <c r="H223" s="220"/>
      <c r="I223" s="223"/>
      <c r="J223" s="234">
        <f>BK223</f>
        <v>0</v>
      </c>
      <c r="K223" s="220"/>
      <c r="L223" s="225"/>
      <c r="M223" s="226"/>
      <c r="N223" s="227"/>
      <c r="O223" s="227"/>
      <c r="P223" s="228">
        <f>SUM(P224:P225)</f>
        <v>0</v>
      </c>
      <c r="Q223" s="227"/>
      <c r="R223" s="228">
        <f>SUM(R224:R225)</f>
        <v>0</v>
      </c>
      <c r="S223" s="227"/>
      <c r="T223" s="229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0" t="s">
        <v>81</v>
      </c>
      <c r="AT223" s="231" t="s">
        <v>72</v>
      </c>
      <c r="AU223" s="231" t="s">
        <v>81</v>
      </c>
      <c r="AY223" s="230" t="s">
        <v>118</v>
      </c>
      <c r="BK223" s="232">
        <f>SUM(BK224:BK225)</f>
        <v>0</v>
      </c>
    </row>
    <row r="224" s="2" customFormat="1" ht="16.5" customHeight="1">
      <c r="A224" s="38"/>
      <c r="B224" s="39"/>
      <c r="C224" s="235" t="s">
        <v>322</v>
      </c>
      <c r="D224" s="235" t="s">
        <v>121</v>
      </c>
      <c r="E224" s="236" t="s">
        <v>323</v>
      </c>
      <c r="F224" s="237" t="s">
        <v>324</v>
      </c>
      <c r="G224" s="238" t="s">
        <v>307</v>
      </c>
      <c r="H224" s="239">
        <v>0.71399999999999997</v>
      </c>
      <c r="I224" s="240"/>
      <c r="J224" s="241">
        <f>ROUND(I224*H224,2)</f>
        <v>0</v>
      </c>
      <c r="K224" s="237" t="s">
        <v>124</v>
      </c>
      <c r="L224" s="44"/>
      <c r="M224" s="242" t="s">
        <v>1</v>
      </c>
      <c r="N224" s="243" t="s">
        <v>38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152</v>
      </c>
      <c r="AT224" s="246" t="s">
        <v>121</v>
      </c>
      <c r="AU224" s="246" t="s">
        <v>83</v>
      </c>
      <c r="AY224" s="17" t="s">
        <v>118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81</v>
      </c>
      <c r="BK224" s="247">
        <f>ROUND(I224*H224,2)</f>
        <v>0</v>
      </c>
      <c r="BL224" s="17" t="s">
        <v>152</v>
      </c>
      <c r="BM224" s="246" t="s">
        <v>325</v>
      </c>
    </row>
    <row r="225" s="2" customFormat="1">
      <c r="A225" s="38"/>
      <c r="B225" s="39"/>
      <c r="C225" s="40"/>
      <c r="D225" s="248" t="s">
        <v>127</v>
      </c>
      <c r="E225" s="40"/>
      <c r="F225" s="249" t="s">
        <v>326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127</v>
      </c>
      <c r="AU225" s="17" t="s">
        <v>83</v>
      </c>
    </row>
    <row r="226" s="12" customFormat="1" ht="25.92" customHeight="1">
      <c r="A226" s="12"/>
      <c r="B226" s="219"/>
      <c r="C226" s="220"/>
      <c r="D226" s="221" t="s">
        <v>72</v>
      </c>
      <c r="E226" s="222" t="s">
        <v>327</v>
      </c>
      <c r="F226" s="222" t="s">
        <v>328</v>
      </c>
      <c r="G226" s="220"/>
      <c r="H226" s="220"/>
      <c r="I226" s="223"/>
      <c r="J226" s="224">
        <f>BK226</f>
        <v>0</v>
      </c>
      <c r="K226" s="220"/>
      <c r="L226" s="225"/>
      <c r="M226" s="226"/>
      <c r="N226" s="227"/>
      <c r="O226" s="227"/>
      <c r="P226" s="228">
        <f>P227</f>
        <v>0</v>
      </c>
      <c r="Q226" s="227"/>
      <c r="R226" s="228">
        <f>R227</f>
        <v>0.14698389000000001</v>
      </c>
      <c r="S226" s="227"/>
      <c r="T226" s="229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0" t="s">
        <v>83</v>
      </c>
      <c r="AT226" s="231" t="s">
        <v>72</v>
      </c>
      <c r="AU226" s="231" t="s">
        <v>73</v>
      </c>
      <c r="AY226" s="230" t="s">
        <v>118</v>
      </c>
      <c r="BK226" s="232">
        <f>BK227</f>
        <v>0</v>
      </c>
    </row>
    <row r="227" s="12" customFormat="1" ht="22.8" customHeight="1">
      <c r="A227" s="12"/>
      <c r="B227" s="219"/>
      <c r="C227" s="220"/>
      <c r="D227" s="221" t="s">
        <v>72</v>
      </c>
      <c r="E227" s="233" t="s">
        <v>329</v>
      </c>
      <c r="F227" s="233" t="s">
        <v>330</v>
      </c>
      <c r="G227" s="220"/>
      <c r="H227" s="220"/>
      <c r="I227" s="223"/>
      <c r="J227" s="234">
        <f>BK227</f>
        <v>0</v>
      </c>
      <c r="K227" s="220"/>
      <c r="L227" s="225"/>
      <c r="M227" s="226"/>
      <c r="N227" s="227"/>
      <c r="O227" s="227"/>
      <c r="P227" s="228">
        <f>SUM(P228:P255)</f>
        <v>0</v>
      </c>
      <c r="Q227" s="227"/>
      <c r="R227" s="228">
        <f>SUM(R228:R255)</f>
        <v>0.14698389000000001</v>
      </c>
      <c r="S227" s="227"/>
      <c r="T227" s="229">
        <f>SUM(T228:T255)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0" t="s">
        <v>83</v>
      </c>
      <c r="AT227" s="231" t="s">
        <v>72</v>
      </c>
      <c r="AU227" s="231" t="s">
        <v>81</v>
      </c>
      <c r="AY227" s="230" t="s">
        <v>118</v>
      </c>
      <c r="BK227" s="232">
        <f>SUM(BK228:BK255)</f>
        <v>0</v>
      </c>
    </row>
    <row r="228" s="2" customFormat="1" ht="21.75" customHeight="1">
      <c r="A228" s="38"/>
      <c r="B228" s="39"/>
      <c r="C228" s="235" t="s">
        <v>331</v>
      </c>
      <c r="D228" s="235" t="s">
        <v>121</v>
      </c>
      <c r="E228" s="236" t="s">
        <v>332</v>
      </c>
      <c r="F228" s="237" t="s">
        <v>333</v>
      </c>
      <c r="G228" s="238" t="s">
        <v>334</v>
      </c>
      <c r="H228" s="239">
        <v>60.837000000000003</v>
      </c>
      <c r="I228" s="240"/>
      <c r="J228" s="241">
        <f>ROUND(I228*H228,2)</f>
        <v>0</v>
      </c>
      <c r="K228" s="237" t="s">
        <v>124</v>
      </c>
      <c r="L228" s="44"/>
      <c r="M228" s="242" t="s">
        <v>1</v>
      </c>
      <c r="N228" s="243" t="s">
        <v>38</v>
      </c>
      <c r="O228" s="91"/>
      <c r="P228" s="244">
        <f>O228*H228</f>
        <v>0</v>
      </c>
      <c r="Q228" s="244">
        <v>6.9999999999999994E-05</v>
      </c>
      <c r="R228" s="244">
        <f>Q228*H228</f>
        <v>0.0042585899999999996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280</v>
      </c>
      <c r="AT228" s="246" t="s">
        <v>121</v>
      </c>
      <c r="AU228" s="246" t="s">
        <v>83</v>
      </c>
      <c r="AY228" s="17" t="s">
        <v>118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81</v>
      </c>
      <c r="BK228" s="247">
        <f>ROUND(I228*H228,2)</f>
        <v>0</v>
      </c>
      <c r="BL228" s="17" t="s">
        <v>280</v>
      </c>
      <c r="BM228" s="246" t="s">
        <v>335</v>
      </c>
    </row>
    <row r="229" s="2" customFormat="1">
      <c r="A229" s="38"/>
      <c r="B229" s="39"/>
      <c r="C229" s="40"/>
      <c r="D229" s="248" t="s">
        <v>127</v>
      </c>
      <c r="E229" s="40"/>
      <c r="F229" s="249" t="s">
        <v>336</v>
      </c>
      <c r="G229" s="40"/>
      <c r="H229" s="40"/>
      <c r="I229" s="144"/>
      <c r="J229" s="40"/>
      <c r="K229" s="40"/>
      <c r="L229" s="44"/>
      <c r="M229" s="250"/>
      <c r="N229" s="25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127</v>
      </c>
      <c r="AU229" s="17" t="s">
        <v>83</v>
      </c>
    </row>
    <row r="230" s="14" customFormat="1">
      <c r="A230" s="14"/>
      <c r="B230" s="262"/>
      <c r="C230" s="263"/>
      <c r="D230" s="248" t="s">
        <v>128</v>
      </c>
      <c r="E230" s="264" t="s">
        <v>1</v>
      </c>
      <c r="F230" s="265" t="s">
        <v>337</v>
      </c>
      <c r="G230" s="263"/>
      <c r="H230" s="266">
        <v>57.414999999999999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128</v>
      </c>
      <c r="AU230" s="272" t="s">
        <v>83</v>
      </c>
      <c r="AV230" s="14" t="s">
        <v>83</v>
      </c>
      <c r="AW230" s="14" t="s">
        <v>30</v>
      </c>
      <c r="AX230" s="14" t="s">
        <v>73</v>
      </c>
      <c r="AY230" s="272" t="s">
        <v>118</v>
      </c>
    </row>
    <row r="231" s="14" customFormat="1">
      <c r="A231" s="14"/>
      <c r="B231" s="262"/>
      <c r="C231" s="263"/>
      <c r="D231" s="248" t="s">
        <v>128</v>
      </c>
      <c r="E231" s="264" t="s">
        <v>1</v>
      </c>
      <c r="F231" s="265" t="s">
        <v>338</v>
      </c>
      <c r="G231" s="263"/>
      <c r="H231" s="266">
        <v>3.4220000000000002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2" t="s">
        <v>128</v>
      </c>
      <c r="AU231" s="272" t="s">
        <v>83</v>
      </c>
      <c r="AV231" s="14" t="s">
        <v>83</v>
      </c>
      <c r="AW231" s="14" t="s">
        <v>30</v>
      </c>
      <c r="AX231" s="14" t="s">
        <v>73</v>
      </c>
      <c r="AY231" s="272" t="s">
        <v>118</v>
      </c>
    </row>
    <row r="232" s="15" customFormat="1">
      <c r="A232" s="15"/>
      <c r="B232" s="273"/>
      <c r="C232" s="274"/>
      <c r="D232" s="248" t="s">
        <v>128</v>
      </c>
      <c r="E232" s="275" t="s">
        <v>1</v>
      </c>
      <c r="F232" s="276" t="s">
        <v>151</v>
      </c>
      <c r="G232" s="274"/>
      <c r="H232" s="277">
        <v>60.837000000000003</v>
      </c>
      <c r="I232" s="278"/>
      <c r="J232" s="274"/>
      <c r="K232" s="274"/>
      <c r="L232" s="279"/>
      <c r="M232" s="280"/>
      <c r="N232" s="281"/>
      <c r="O232" s="281"/>
      <c r="P232" s="281"/>
      <c r="Q232" s="281"/>
      <c r="R232" s="281"/>
      <c r="S232" s="281"/>
      <c r="T232" s="28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3" t="s">
        <v>128</v>
      </c>
      <c r="AU232" s="283" t="s">
        <v>83</v>
      </c>
      <c r="AV232" s="15" t="s">
        <v>152</v>
      </c>
      <c r="AW232" s="15" t="s">
        <v>30</v>
      </c>
      <c r="AX232" s="15" t="s">
        <v>81</v>
      </c>
      <c r="AY232" s="283" t="s">
        <v>118</v>
      </c>
    </row>
    <row r="233" s="2" customFormat="1" ht="21.75" customHeight="1">
      <c r="A233" s="38"/>
      <c r="B233" s="39"/>
      <c r="C233" s="287" t="s">
        <v>339</v>
      </c>
      <c r="D233" s="287" t="s">
        <v>203</v>
      </c>
      <c r="E233" s="288" t="s">
        <v>340</v>
      </c>
      <c r="F233" s="289" t="s">
        <v>341</v>
      </c>
      <c r="G233" s="290" t="s">
        <v>231</v>
      </c>
      <c r="H233" s="291">
        <v>11.726000000000001</v>
      </c>
      <c r="I233" s="292"/>
      <c r="J233" s="293">
        <f>ROUND(I233*H233,2)</f>
        <v>0</v>
      </c>
      <c r="K233" s="289" t="s">
        <v>124</v>
      </c>
      <c r="L233" s="294"/>
      <c r="M233" s="295" t="s">
        <v>1</v>
      </c>
      <c r="N233" s="296" t="s">
        <v>38</v>
      </c>
      <c r="O233" s="91"/>
      <c r="P233" s="244">
        <f>O233*H233</f>
        <v>0</v>
      </c>
      <c r="Q233" s="244">
        <v>0.0055500000000000002</v>
      </c>
      <c r="R233" s="244">
        <f>Q233*H233</f>
        <v>0.065079300000000007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342</v>
      </c>
      <c r="AT233" s="246" t="s">
        <v>203</v>
      </c>
      <c r="AU233" s="246" t="s">
        <v>83</v>
      </c>
      <c r="AY233" s="17" t="s">
        <v>118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81</v>
      </c>
      <c r="BK233" s="247">
        <f>ROUND(I233*H233,2)</f>
        <v>0</v>
      </c>
      <c r="BL233" s="17" t="s">
        <v>280</v>
      </c>
      <c r="BM233" s="246" t="s">
        <v>343</v>
      </c>
    </row>
    <row r="234" s="2" customFormat="1">
      <c r="A234" s="38"/>
      <c r="B234" s="39"/>
      <c r="C234" s="40"/>
      <c r="D234" s="248" t="s">
        <v>127</v>
      </c>
      <c r="E234" s="40"/>
      <c r="F234" s="249" t="s">
        <v>344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127</v>
      </c>
      <c r="AU234" s="17" t="s">
        <v>83</v>
      </c>
    </row>
    <row r="235" s="14" customFormat="1">
      <c r="A235" s="14"/>
      <c r="B235" s="262"/>
      <c r="C235" s="263"/>
      <c r="D235" s="248" t="s">
        <v>128</v>
      </c>
      <c r="E235" s="264" t="s">
        <v>1</v>
      </c>
      <c r="F235" s="265" t="s">
        <v>345</v>
      </c>
      <c r="G235" s="263"/>
      <c r="H235" s="266">
        <v>10.66</v>
      </c>
      <c r="I235" s="267"/>
      <c r="J235" s="263"/>
      <c r="K235" s="263"/>
      <c r="L235" s="268"/>
      <c r="M235" s="269"/>
      <c r="N235" s="270"/>
      <c r="O235" s="270"/>
      <c r="P235" s="270"/>
      <c r="Q235" s="270"/>
      <c r="R235" s="270"/>
      <c r="S235" s="270"/>
      <c r="T235" s="27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2" t="s">
        <v>128</v>
      </c>
      <c r="AU235" s="272" t="s">
        <v>83</v>
      </c>
      <c r="AV235" s="14" t="s">
        <v>83</v>
      </c>
      <c r="AW235" s="14" t="s">
        <v>30</v>
      </c>
      <c r="AX235" s="14" t="s">
        <v>73</v>
      </c>
      <c r="AY235" s="272" t="s">
        <v>118</v>
      </c>
    </row>
    <row r="236" s="14" customFormat="1">
      <c r="A236" s="14"/>
      <c r="B236" s="262"/>
      <c r="C236" s="263"/>
      <c r="D236" s="248" t="s">
        <v>128</v>
      </c>
      <c r="E236" s="264" t="s">
        <v>1</v>
      </c>
      <c r="F236" s="265" t="s">
        <v>346</v>
      </c>
      <c r="G236" s="263"/>
      <c r="H236" s="266">
        <v>1.0660000000000001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2" t="s">
        <v>128</v>
      </c>
      <c r="AU236" s="272" t="s">
        <v>83</v>
      </c>
      <c r="AV236" s="14" t="s">
        <v>83</v>
      </c>
      <c r="AW236" s="14" t="s">
        <v>30</v>
      </c>
      <c r="AX236" s="14" t="s">
        <v>73</v>
      </c>
      <c r="AY236" s="272" t="s">
        <v>118</v>
      </c>
    </row>
    <row r="237" s="15" customFormat="1">
      <c r="A237" s="15"/>
      <c r="B237" s="273"/>
      <c r="C237" s="274"/>
      <c r="D237" s="248" t="s">
        <v>128</v>
      </c>
      <c r="E237" s="275" t="s">
        <v>1</v>
      </c>
      <c r="F237" s="276" t="s">
        <v>151</v>
      </c>
      <c r="G237" s="274"/>
      <c r="H237" s="277">
        <v>11.726000000000001</v>
      </c>
      <c r="I237" s="278"/>
      <c r="J237" s="274"/>
      <c r="K237" s="274"/>
      <c r="L237" s="279"/>
      <c r="M237" s="280"/>
      <c r="N237" s="281"/>
      <c r="O237" s="281"/>
      <c r="P237" s="281"/>
      <c r="Q237" s="281"/>
      <c r="R237" s="281"/>
      <c r="S237" s="281"/>
      <c r="T237" s="28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3" t="s">
        <v>128</v>
      </c>
      <c r="AU237" s="283" t="s">
        <v>83</v>
      </c>
      <c r="AV237" s="15" t="s">
        <v>152</v>
      </c>
      <c r="AW237" s="15" t="s">
        <v>30</v>
      </c>
      <c r="AX237" s="15" t="s">
        <v>81</v>
      </c>
      <c r="AY237" s="283" t="s">
        <v>118</v>
      </c>
    </row>
    <row r="238" s="2" customFormat="1" ht="21.75" customHeight="1">
      <c r="A238" s="38"/>
      <c r="B238" s="39"/>
      <c r="C238" s="287" t="s">
        <v>347</v>
      </c>
      <c r="D238" s="287" t="s">
        <v>203</v>
      </c>
      <c r="E238" s="288" t="s">
        <v>348</v>
      </c>
      <c r="F238" s="289" t="s">
        <v>349</v>
      </c>
      <c r="G238" s="290" t="s">
        <v>307</v>
      </c>
      <c r="H238" s="291">
        <v>0.0030000000000000001</v>
      </c>
      <c r="I238" s="292"/>
      <c r="J238" s="293">
        <f>ROUND(I238*H238,2)</f>
        <v>0</v>
      </c>
      <c r="K238" s="289" t="s">
        <v>124</v>
      </c>
      <c r="L238" s="294"/>
      <c r="M238" s="295" t="s">
        <v>1</v>
      </c>
      <c r="N238" s="296" t="s">
        <v>38</v>
      </c>
      <c r="O238" s="91"/>
      <c r="P238" s="244">
        <f>O238*H238</f>
        <v>0</v>
      </c>
      <c r="Q238" s="244">
        <v>1</v>
      </c>
      <c r="R238" s="244">
        <f>Q238*H238</f>
        <v>0.0030000000000000001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342</v>
      </c>
      <c r="AT238" s="246" t="s">
        <v>203</v>
      </c>
      <c r="AU238" s="246" t="s">
        <v>83</v>
      </c>
      <c r="AY238" s="17" t="s">
        <v>118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81</v>
      </c>
      <c r="BK238" s="247">
        <f>ROUND(I238*H238,2)</f>
        <v>0</v>
      </c>
      <c r="BL238" s="17" t="s">
        <v>280</v>
      </c>
      <c r="BM238" s="246" t="s">
        <v>350</v>
      </c>
    </row>
    <row r="239" s="2" customFormat="1">
      <c r="A239" s="38"/>
      <c r="B239" s="39"/>
      <c r="C239" s="40"/>
      <c r="D239" s="248" t="s">
        <v>127</v>
      </c>
      <c r="E239" s="40"/>
      <c r="F239" s="249" t="s">
        <v>351</v>
      </c>
      <c r="G239" s="40"/>
      <c r="H239" s="40"/>
      <c r="I239" s="144"/>
      <c r="J239" s="40"/>
      <c r="K239" s="40"/>
      <c r="L239" s="44"/>
      <c r="M239" s="250"/>
      <c r="N239" s="251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127</v>
      </c>
      <c r="AU239" s="17" t="s">
        <v>83</v>
      </c>
    </row>
    <row r="240" s="2" customFormat="1">
      <c r="A240" s="38"/>
      <c r="B240" s="39"/>
      <c r="C240" s="40"/>
      <c r="D240" s="248" t="s">
        <v>352</v>
      </c>
      <c r="E240" s="40"/>
      <c r="F240" s="297" t="s">
        <v>353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352</v>
      </c>
      <c r="AU240" s="17" t="s">
        <v>83</v>
      </c>
    </row>
    <row r="241" s="14" customFormat="1">
      <c r="A241" s="14"/>
      <c r="B241" s="262"/>
      <c r="C241" s="263"/>
      <c r="D241" s="248" t="s">
        <v>128</v>
      </c>
      <c r="E241" s="264" t="s">
        <v>1</v>
      </c>
      <c r="F241" s="265" t="s">
        <v>354</v>
      </c>
      <c r="G241" s="263"/>
      <c r="H241" s="266">
        <v>0.0030000000000000001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2" t="s">
        <v>128</v>
      </c>
      <c r="AU241" s="272" t="s">
        <v>83</v>
      </c>
      <c r="AV241" s="14" t="s">
        <v>83</v>
      </c>
      <c r="AW241" s="14" t="s">
        <v>30</v>
      </c>
      <c r="AX241" s="14" t="s">
        <v>73</v>
      </c>
      <c r="AY241" s="272" t="s">
        <v>118</v>
      </c>
    </row>
    <row r="242" s="14" customFormat="1">
      <c r="A242" s="14"/>
      <c r="B242" s="262"/>
      <c r="C242" s="263"/>
      <c r="D242" s="248" t="s">
        <v>128</v>
      </c>
      <c r="E242" s="264" t="s">
        <v>1</v>
      </c>
      <c r="F242" s="265" t="s">
        <v>355</v>
      </c>
      <c r="G242" s="263"/>
      <c r="H242" s="266">
        <v>0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2" t="s">
        <v>128</v>
      </c>
      <c r="AU242" s="272" t="s">
        <v>83</v>
      </c>
      <c r="AV242" s="14" t="s">
        <v>83</v>
      </c>
      <c r="AW242" s="14" t="s">
        <v>30</v>
      </c>
      <c r="AX242" s="14" t="s">
        <v>73</v>
      </c>
      <c r="AY242" s="272" t="s">
        <v>118</v>
      </c>
    </row>
    <row r="243" s="15" customFormat="1">
      <c r="A243" s="15"/>
      <c r="B243" s="273"/>
      <c r="C243" s="274"/>
      <c r="D243" s="248" t="s">
        <v>128</v>
      </c>
      <c r="E243" s="275" t="s">
        <v>1</v>
      </c>
      <c r="F243" s="276" t="s">
        <v>151</v>
      </c>
      <c r="G243" s="274"/>
      <c r="H243" s="277">
        <v>0.0030000000000000001</v>
      </c>
      <c r="I243" s="278"/>
      <c r="J243" s="274"/>
      <c r="K243" s="274"/>
      <c r="L243" s="279"/>
      <c r="M243" s="280"/>
      <c r="N243" s="281"/>
      <c r="O243" s="281"/>
      <c r="P243" s="281"/>
      <c r="Q243" s="281"/>
      <c r="R243" s="281"/>
      <c r="S243" s="281"/>
      <c r="T243" s="28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3" t="s">
        <v>128</v>
      </c>
      <c r="AU243" s="283" t="s">
        <v>83</v>
      </c>
      <c r="AV243" s="15" t="s">
        <v>152</v>
      </c>
      <c r="AW243" s="15" t="s">
        <v>30</v>
      </c>
      <c r="AX243" s="15" t="s">
        <v>81</v>
      </c>
      <c r="AY243" s="283" t="s">
        <v>118</v>
      </c>
    </row>
    <row r="244" s="2" customFormat="1" ht="16.5" customHeight="1">
      <c r="A244" s="38"/>
      <c r="B244" s="39"/>
      <c r="C244" s="287" t="s">
        <v>356</v>
      </c>
      <c r="D244" s="287" t="s">
        <v>203</v>
      </c>
      <c r="E244" s="288" t="s">
        <v>357</v>
      </c>
      <c r="F244" s="289" t="s">
        <v>358</v>
      </c>
      <c r="G244" s="290" t="s">
        <v>190</v>
      </c>
      <c r="H244" s="291">
        <v>28.600000000000001</v>
      </c>
      <c r="I244" s="292"/>
      <c r="J244" s="293">
        <f>ROUND(I244*H244,2)</f>
        <v>0</v>
      </c>
      <c r="K244" s="289" t="s">
        <v>124</v>
      </c>
      <c r="L244" s="294"/>
      <c r="M244" s="295" t="s">
        <v>1</v>
      </c>
      <c r="N244" s="296" t="s">
        <v>38</v>
      </c>
      <c r="O244" s="91"/>
      <c r="P244" s="244">
        <f>O244*H244</f>
        <v>0</v>
      </c>
      <c r="Q244" s="244">
        <v>1.0000000000000001E-05</v>
      </c>
      <c r="R244" s="244">
        <f>Q244*H244</f>
        <v>0.00028600000000000001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342</v>
      </c>
      <c r="AT244" s="246" t="s">
        <v>203</v>
      </c>
      <c r="AU244" s="246" t="s">
        <v>83</v>
      </c>
      <c r="AY244" s="17" t="s">
        <v>118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81</v>
      </c>
      <c r="BK244" s="247">
        <f>ROUND(I244*H244,2)</f>
        <v>0</v>
      </c>
      <c r="BL244" s="17" t="s">
        <v>280</v>
      </c>
      <c r="BM244" s="246" t="s">
        <v>359</v>
      </c>
    </row>
    <row r="245" s="2" customFormat="1">
      <c r="A245" s="38"/>
      <c r="B245" s="39"/>
      <c r="C245" s="40"/>
      <c r="D245" s="248" t="s">
        <v>127</v>
      </c>
      <c r="E245" s="40"/>
      <c r="F245" s="249" t="s">
        <v>360</v>
      </c>
      <c r="G245" s="40"/>
      <c r="H245" s="40"/>
      <c r="I245" s="144"/>
      <c r="J245" s="40"/>
      <c r="K245" s="40"/>
      <c r="L245" s="44"/>
      <c r="M245" s="250"/>
      <c r="N245" s="25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127</v>
      </c>
      <c r="AU245" s="17" t="s">
        <v>83</v>
      </c>
    </row>
    <row r="246" s="14" customFormat="1">
      <c r="A246" s="14"/>
      <c r="B246" s="262"/>
      <c r="C246" s="263"/>
      <c r="D246" s="248" t="s">
        <v>128</v>
      </c>
      <c r="E246" s="264" t="s">
        <v>1</v>
      </c>
      <c r="F246" s="265" t="s">
        <v>361</v>
      </c>
      <c r="G246" s="263"/>
      <c r="H246" s="266">
        <v>26</v>
      </c>
      <c r="I246" s="267"/>
      <c r="J246" s="263"/>
      <c r="K246" s="263"/>
      <c r="L246" s="268"/>
      <c r="M246" s="269"/>
      <c r="N246" s="270"/>
      <c r="O246" s="270"/>
      <c r="P246" s="270"/>
      <c r="Q246" s="270"/>
      <c r="R246" s="270"/>
      <c r="S246" s="270"/>
      <c r="T246" s="27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2" t="s">
        <v>128</v>
      </c>
      <c r="AU246" s="272" t="s">
        <v>83</v>
      </c>
      <c r="AV246" s="14" t="s">
        <v>83</v>
      </c>
      <c r="AW246" s="14" t="s">
        <v>30</v>
      </c>
      <c r="AX246" s="14" t="s">
        <v>73</v>
      </c>
      <c r="AY246" s="272" t="s">
        <v>118</v>
      </c>
    </row>
    <row r="247" s="14" customFormat="1">
      <c r="A247" s="14"/>
      <c r="B247" s="262"/>
      <c r="C247" s="263"/>
      <c r="D247" s="248" t="s">
        <v>128</v>
      </c>
      <c r="E247" s="264" t="s">
        <v>1</v>
      </c>
      <c r="F247" s="265" t="s">
        <v>362</v>
      </c>
      <c r="G247" s="263"/>
      <c r="H247" s="266">
        <v>2.6000000000000001</v>
      </c>
      <c r="I247" s="267"/>
      <c r="J247" s="263"/>
      <c r="K247" s="263"/>
      <c r="L247" s="268"/>
      <c r="M247" s="269"/>
      <c r="N247" s="270"/>
      <c r="O247" s="270"/>
      <c r="P247" s="270"/>
      <c r="Q247" s="270"/>
      <c r="R247" s="270"/>
      <c r="S247" s="270"/>
      <c r="T247" s="27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2" t="s">
        <v>128</v>
      </c>
      <c r="AU247" s="272" t="s">
        <v>83</v>
      </c>
      <c r="AV247" s="14" t="s">
        <v>83</v>
      </c>
      <c r="AW247" s="14" t="s">
        <v>30</v>
      </c>
      <c r="AX247" s="14" t="s">
        <v>73</v>
      </c>
      <c r="AY247" s="272" t="s">
        <v>118</v>
      </c>
    </row>
    <row r="248" s="15" customFormat="1">
      <c r="A248" s="15"/>
      <c r="B248" s="273"/>
      <c r="C248" s="274"/>
      <c r="D248" s="248" t="s">
        <v>128</v>
      </c>
      <c r="E248" s="275" t="s">
        <v>1</v>
      </c>
      <c r="F248" s="276" t="s">
        <v>151</v>
      </c>
      <c r="G248" s="274"/>
      <c r="H248" s="277">
        <v>28.600000000000001</v>
      </c>
      <c r="I248" s="278"/>
      <c r="J248" s="274"/>
      <c r="K248" s="274"/>
      <c r="L248" s="279"/>
      <c r="M248" s="280"/>
      <c r="N248" s="281"/>
      <c r="O248" s="281"/>
      <c r="P248" s="281"/>
      <c r="Q248" s="281"/>
      <c r="R248" s="281"/>
      <c r="S248" s="281"/>
      <c r="T248" s="28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3" t="s">
        <v>128</v>
      </c>
      <c r="AU248" s="283" t="s">
        <v>83</v>
      </c>
      <c r="AV248" s="15" t="s">
        <v>152</v>
      </c>
      <c r="AW248" s="15" t="s">
        <v>30</v>
      </c>
      <c r="AX248" s="15" t="s">
        <v>81</v>
      </c>
      <c r="AY248" s="283" t="s">
        <v>118</v>
      </c>
    </row>
    <row r="249" s="2" customFormat="1" ht="16.5" customHeight="1">
      <c r="A249" s="38"/>
      <c r="B249" s="39"/>
      <c r="C249" s="287" t="s">
        <v>363</v>
      </c>
      <c r="D249" s="287" t="s">
        <v>203</v>
      </c>
      <c r="E249" s="288" t="s">
        <v>364</v>
      </c>
      <c r="F249" s="289" t="s">
        <v>365</v>
      </c>
      <c r="G249" s="290" t="s">
        <v>190</v>
      </c>
      <c r="H249" s="291">
        <v>28.600000000000001</v>
      </c>
      <c r="I249" s="292"/>
      <c r="J249" s="293">
        <f>ROUND(I249*H249,2)</f>
        <v>0</v>
      </c>
      <c r="K249" s="289" t="s">
        <v>124</v>
      </c>
      <c r="L249" s="294"/>
      <c r="M249" s="295" t="s">
        <v>1</v>
      </c>
      <c r="N249" s="296" t="s">
        <v>38</v>
      </c>
      <c r="O249" s="91"/>
      <c r="P249" s="244">
        <f>O249*H249</f>
        <v>0</v>
      </c>
      <c r="Q249" s="244">
        <v>0.0025999999999999999</v>
      </c>
      <c r="R249" s="244">
        <f>Q249*H249</f>
        <v>0.074359999999999996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342</v>
      </c>
      <c r="AT249" s="246" t="s">
        <v>203</v>
      </c>
      <c r="AU249" s="246" t="s">
        <v>83</v>
      </c>
      <c r="AY249" s="17" t="s">
        <v>118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81</v>
      </c>
      <c r="BK249" s="247">
        <f>ROUND(I249*H249,2)</f>
        <v>0</v>
      </c>
      <c r="BL249" s="17" t="s">
        <v>280</v>
      </c>
      <c r="BM249" s="246" t="s">
        <v>366</v>
      </c>
    </row>
    <row r="250" s="2" customFormat="1">
      <c r="A250" s="38"/>
      <c r="B250" s="39"/>
      <c r="C250" s="40"/>
      <c r="D250" s="248" t="s">
        <v>127</v>
      </c>
      <c r="E250" s="40"/>
      <c r="F250" s="249" t="s">
        <v>367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127</v>
      </c>
      <c r="AU250" s="17" t="s">
        <v>83</v>
      </c>
    </row>
    <row r="251" s="14" customFormat="1">
      <c r="A251" s="14"/>
      <c r="B251" s="262"/>
      <c r="C251" s="263"/>
      <c r="D251" s="248" t="s">
        <v>128</v>
      </c>
      <c r="E251" s="264" t="s">
        <v>1</v>
      </c>
      <c r="F251" s="265" t="s">
        <v>361</v>
      </c>
      <c r="G251" s="263"/>
      <c r="H251" s="266">
        <v>26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2" t="s">
        <v>128</v>
      </c>
      <c r="AU251" s="272" t="s">
        <v>83</v>
      </c>
      <c r="AV251" s="14" t="s">
        <v>83</v>
      </c>
      <c r="AW251" s="14" t="s">
        <v>30</v>
      </c>
      <c r="AX251" s="14" t="s">
        <v>73</v>
      </c>
      <c r="AY251" s="272" t="s">
        <v>118</v>
      </c>
    </row>
    <row r="252" s="14" customFormat="1">
      <c r="A252" s="14"/>
      <c r="B252" s="262"/>
      <c r="C252" s="263"/>
      <c r="D252" s="248" t="s">
        <v>128</v>
      </c>
      <c r="E252" s="264" t="s">
        <v>1</v>
      </c>
      <c r="F252" s="265" t="s">
        <v>362</v>
      </c>
      <c r="G252" s="263"/>
      <c r="H252" s="266">
        <v>2.6000000000000001</v>
      </c>
      <c r="I252" s="267"/>
      <c r="J252" s="263"/>
      <c r="K252" s="263"/>
      <c r="L252" s="268"/>
      <c r="M252" s="269"/>
      <c r="N252" s="270"/>
      <c r="O252" s="270"/>
      <c r="P252" s="270"/>
      <c r="Q252" s="270"/>
      <c r="R252" s="270"/>
      <c r="S252" s="270"/>
      <c r="T252" s="27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2" t="s">
        <v>128</v>
      </c>
      <c r="AU252" s="272" t="s">
        <v>83</v>
      </c>
      <c r="AV252" s="14" t="s">
        <v>83</v>
      </c>
      <c r="AW252" s="14" t="s">
        <v>30</v>
      </c>
      <c r="AX252" s="14" t="s">
        <v>73</v>
      </c>
      <c r="AY252" s="272" t="s">
        <v>118</v>
      </c>
    </row>
    <row r="253" s="15" customFormat="1">
      <c r="A253" s="15"/>
      <c r="B253" s="273"/>
      <c r="C253" s="274"/>
      <c r="D253" s="248" t="s">
        <v>128</v>
      </c>
      <c r="E253" s="275" t="s">
        <v>1</v>
      </c>
      <c r="F253" s="276" t="s">
        <v>151</v>
      </c>
      <c r="G253" s="274"/>
      <c r="H253" s="277">
        <v>28.600000000000001</v>
      </c>
      <c r="I253" s="278"/>
      <c r="J253" s="274"/>
      <c r="K253" s="274"/>
      <c r="L253" s="279"/>
      <c r="M253" s="280"/>
      <c r="N253" s="281"/>
      <c r="O253" s="281"/>
      <c r="P253" s="281"/>
      <c r="Q253" s="281"/>
      <c r="R253" s="281"/>
      <c r="S253" s="281"/>
      <c r="T253" s="282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3" t="s">
        <v>128</v>
      </c>
      <c r="AU253" s="283" t="s">
        <v>83</v>
      </c>
      <c r="AV253" s="15" t="s">
        <v>152</v>
      </c>
      <c r="AW253" s="15" t="s">
        <v>30</v>
      </c>
      <c r="AX253" s="15" t="s">
        <v>81</v>
      </c>
      <c r="AY253" s="283" t="s">
        <v>118</v>
      </c>
    </row>
    <row r="254" s="2" customFormat="1" ht="21.75" customHeight="1">
      <c r="A254" s="38"/>
      <c r="B254" s="39"/>
      <c r="C254" s="235" t="s">
        <v>368</v>
      </c>
      <c r="D254" s="235" t="s">
        <v>121</v>
      </c>
      <c r="E254" s="236" t="s">
        <v>369</v>
      </c>
      <c r="F254" s="237" t="s">
        <v>370</v>
      </c>
      <c r="G254" s="238" t="s">
        <v>307</v>
      </c>
      <c r="H254" s="239">
        <v>0.14699999999999999</v>
      </c>
      <c r="I254" s="240"/>
      <c r="J254" s="241">
        <f>ROUND(I254*H254,2)</f>
        <v>0</v>
      </c>
      <c r="K254" s="237" t="s">
        <v>124</v>
      </c>
      <c r="L254" s="44"/>
      <c r="M254" s="242" t="s">
        <v>1</v>
      </c>
      <c r="N254" s="243" t="s">
        <v>38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280</v>
      </c>
      <c r="AT254" s="246" t="s">
        <v>121</v>
      </c>
      <c r="AU254" s="246" t="s">
        <v>83</v>
      </c>
      <c r="AY254" s="17" t="s">
        <v>118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81</v>
      </c>
      <c r="BK254" s="247">
        <f>ROUND(I254*H254,2)</f>
        <v>0</v>
      </c>
      <c r="BL254" s="17" t="s">
        <v>280</v>
      </c>
      <c r="BM254" s="246" t="s">
        <v>371</v>
      </c>
    </row>
    <row r="255" s="2" customFormat="1">
      <c r="A255" s="38"/>
      <c r="B255" s="39"/>
      <c r="C255" s="40"/>
      <c r="D255" s="248" t="s">
        <v>127</v>
      </c>
      <c r="E255" s="40"/>
      <c r="F255" s="249" t="s">
        <v>372</v>
      </c>
      <c r="G255" s="40"/>
      <c r="H255" s="40"/>
      <c r="I255" s="144"/>
      <c r="J255" s="40"/>
      <c r="K255" s="40"/>
      <c r="L255" s="44"/>
      <c r="M255" s="298"/>
      <c r="N255" s="299"/>
      <c r="O255" s="300"/>
      <c r="P255" s="300"/>
      <c r="Q255" s="300"/>
      <c r="R255" s="300"/>
      <c r="S255" s="300"/>
      <c r="T255" s="301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127</v>
      </c>
      <c r="AU255" s="17" t="s">
        <v>83</v>
      </c>
    </row>
    <row r="256" s="2" customFormat="1" ht="6.96" customHeight="1">
      <c r="A256" s="38"/>
      <c r="B256" s="66"/>
      <c r="C256" s="67"/>
      <c r="D256" s="67"/>
      <c r="E256" s="67"/>
      <c r="F256" s="67"/>
      <c r="G256" s="67"/>
      <c r="H256" s="67"/>
      <c r="I256" s="183"/>
      <c r="J256" s="67"/>
      <c r="K256" s="67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6fuDG5oCcQ1W/xC4DddsDkKYUOM8zTmZlf3SpT0h0lYu15beDg7HlsW/MOgslSEck1DyKXKMR1ndKm7U/v2SNA==" hashValue="uxxlsEapY7AcXC0AZWQUo5BK3aq5KiQwBe/xbt13wYZFKQaFX/xM7MOBgX2QebCj4C97NlMTNIiROxC01iO2ug==" algorithmName="SHA-512" password="CC35"/>
  <autoFilter ref="C124:K25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90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VD Vír I, koruna hráze, oprava zábradlí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373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ROUND((SUM(BE124:BE247)),  2)</f>
        <v>0</v>
      </c>
      <c r="G33" s="38"/>
      <c r="H33" s="38"/>
      <c r="I33" s="162">
        <v>0.20999999999999999</v>
      </c>
      <c r="J33" s="161">
        <f>ROUND(((SUM(BE124:BE247))*I33),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ROUND((SUM(BF124:BF247)),  2)</f>
        <v>0</v>
      </c>
      <c r="G34" s="38"/>
      <c r="H34" s="38"/>
      <c r="I34" s="162">
        <v>0.14999999999999999</v>
      </c>
      <c r="J34" s="161">
        <f>ROUND(((SUM(BF124:BF247))*I34),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ROUND((SUM(BG124:BG247)),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ROUND((SUM(BH124:BH247)),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ROUND((SUM(BI124:BI247)),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VD Vír I, koruna hráze, oprava zábradlí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Pravý břeh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94</v>
      </c>
      <c r="D94" s="189"/>
      <c r="E94" s="189"/>
      <c r="F94" s="189"/>
      <c r="G94" s="189"/>
      <c r="H94" s="189"/>
      <c r="I94" s="190"/>
      <c r="J94" s="191" t="s">
        <v>95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96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93"/>
      <c r="C97" s="194"/>
      <c r="D97" s="195" t="s">
        <v>176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178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179</v>
      </c>
      <c r="E99" s="203"/>
      <c r="F99" s="203"/>
      <c r="G99" s="203"/>
      <c r="H99" s="203"/>
      <c r="I99" s="204"/>
      <c r="J99" s="205">
        <f>J148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180</v>
      </c>
      <c r="E100" s="203"/>
      <c r="F100" s="203"/>
      <c r="G100" s="203"/>
      <c r="H100" s="203"/>
      <c r="I100" s="204"/>
      <c r="J100" s="205">
        <f>J165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181</v>
      </c>
      <c r="E101" s="203"/>
      <c r="F101" s="203"/>
      <c r="G101" s="203"/>
      <c r="H101" s="203"/>
      <c r="I101" s="204"/>
      <c r="J101" s="205">
        <f>J207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182</v>
      </c>
      <c r="E102" s="203"/>
      <c r="F102" s="203"/>
      <c r="G102" s="203"/>
      <c r="H102" s="203"/>
      <c r="I102" s="204"/>
      <c r="J102" s="205">
        <f>J215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183</v>
      </c>
      <c r="E103" s="196"/>
      <c r="F103" s="196"/>
      <c r="G103" s="196"/>
      <c r="H103" s="196"/>
      <c r="I103" s="197"/>
      <c r="J103" s="198">
        <f>J218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0"/>
      <c r="C104" s="201"/>
      <c r="D104" s="202" t="s">
        <v>184</v>
      </c>
      <c r="E104" s="203"/>
      <c r="F104" s="203"/>
      <c r="G104" s="203"/>
      <c r="H104" s="203"/>
      <c r="I104" s="204"/>
      <c r="J104" s="205">
        <f>J219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103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VD Vír I, koruna hráze, oprava zábradlí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91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SO-02 - Pravý břeh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147" t="s">
        <v>22</v>
      </c>
      <c r="J118" s="79" t="str">
        <f>IF(J12="","",J12)</f>
        <v>4. 3. 2020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147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147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104</v>
      </c>
      <c r="D123" s="210" t="s">
        <v>58</v>
      </c>
      <c r="E123" s="210" t="s">
        <v>54</v>
      </c>
      <c r="F123" s="210" t="s">
        <v>55</v>
      </c>
      <c r="G123" s="210" t="s">
        <v>105</v>
      </c>
      <c r="H123" s="210" t="s">
        <v>106</v>
      </c>
      <c r="I123" s="211" t="s">
        <v>107</v>
      </c>
      <c r="J123" s="210" t="s">
        <v>95</v>
      </c>
      <c r="K123" s="212" t="s">
        <v>108</v>
      </c>
      <c r="L123" s="213"/>
      <c r="M123" s="100" t="s">
        <v>1</v>
      </c>
      <c r="N123" s="101" t="s">
        <v>37</v>
      </c>
      <c r="O123" s="101" t="s">
        <v>109</v>
      </c>
      <c r="P123" s="101" t="s">
        <v>110</v>
      </c>
      <c r="Q123" s="101" t="s">
        <v>111</v>
      </c>
      <c r="R123" s="101" t="s">
        <v>112</v>
      </c>
      <c r="S123" s="101" t="s">
        <v>113</v>
      </c>
      <c r="T123" s="102" t="s">
        <v>114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115</v>
      </c>
      <c r="D124" s="40"/>
      <c r="E124" s="40"/>
      <c r="F124" s="40"/>
      <c r="G124" s="40"/>
      <c r="H124" s="40"/>
      <c r="I124" s="144"/>
      <c r="J124" s="214">
        <f>BK124</f>
        <v>0</v>
      </c>
      <c r="K124" s="40"/>
      <c r="L124" s="44"/>
      <c r="M124" s="103"/>
      <c r="N124" s="215"/>
      <c r="O124" s="104"/>
      <c r="P124" s="216">
        <f>P125+P218</f>
        <v>0</v>
      </c>
      <c r="Q124" s="104"/>
      <c r="R124" s="216">
        <f>R125+R218</f>
        <v>8.0112580999999992</v>
      </c>
      <c r="S124" s="104"/>
      <c r="T124" s="217">
        <f>T125+T218</f>
        <v>5.2844000000000007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97</v>
      </c>
      <c r="BK124" s="218">
        <f>BK125+BK218</f>
        <v>0</v>
      </c>
    </row>
    <row r="125" s="12" customFormat="1" ht="25.92" customHeight="1">
      <c r="A125" s="12"/>
      <c r="B125" s="219"/>
      <c r="C125" s="220"/>
      <c r="D125" s="221" t="s">
        <v>72</v>
      </c>
      <c r="E125" s="222" t="s">
        <v>185</v>
      </c>
      <c r="F125" s="222" t="s">
        <v>186</v>
      </c>
      <c r="G125" s="220"/>
      <c r="H125" s="220"/>
      <c r="I125" s="223"/>
      <c r="J125" s="224">
        <f>BK125</f>
        <v>0</v>
      </c>
      <c r="K125" s="220"/>
      <c r="L125" s="225"/>
      <c r="M125" s="226"/>
      <c r="N125" s="227"/>
      <c r="O125" s="227"/>
      <c r="P125" s="228">
        <f>P126+P148+P165+P207+P215</f>
        <v>0</v>
      </c>
      <c r="Q125" s="227"/>
      <c r="R125" s="228">
        <f>R126+R148+R165+R207+R215</f>
        <v>7.17065777</v>
      </c>
      <c r="S125" s="227"/>
      <c r="T125" s="229">
        <f>T126+T148+T165+T207+T215</f>
        <v>5.2844000000000007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81</v>
      </c>
      <c r="AT125" s="231" t="s">
        <v>72</v>
      </c>
      <c r="AU125" s="231" t="s">
        <v>73</v>
      </c>
      <c r="AY125" s="230" t="s">
        <v>118</v>
      </c>
      <c r="BK125" s="232">
        <f>BK126+BK148+BK165+BK207+BK215</f>
        <v>0</v>
      </c>
    </row>
    <row r="126" s="12" customFormat="1" ht="22.8" customHeight="1">
      <c r="A126" s="12"/>
      <c r="B126" s="219"/>
      <c r="C126" s="220"/>
      <c r="D126" s="221" t="s">
        <v>72</v>
      </c>
      <c r="E126" s="233" t="s">
        <v>141</v>
      </c>
      <c r="F126" s="233" t="s">
        <v>227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SUM(P127:P147)</f>
        <v>0</v>
      </c>
      <c r="Q126" s="227"/>
      <c r="R126" s="228">
        <f>SUM(R127:R147)</f>
        <v>0.0131865</v>
      </c>
      <c r="S126" s="227"/>
      <c r="T126" s="229">
        <f>SUM(T127:T147)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81</v>
      </c>
      <c r="AT126" s="231" t="s">
        <v>72</v>
      </c>
      <c r="AU126" s="231" t="s">
        <v>81</v>
      </c>
      <c r="AY126" s="230" t="s">
        <v>118</v>
      </c>
      <c r="BK126" s="232">
        <f>SUM(BK127:BK147)</f>
        <v>0</v>
      </c>
    </row>
    <row r="127" s="2" customFormat="1" ht="21.75" customHeight="1">
      <c r="A127" s="38"/>
      <c r="B127" s="39"/>
      <c r="C127" s="235" t="s">
        <v>81</v>
      </c>
      <c r="D127" s="235" t="s">
        <v>121</v>
      </c>
      <c r="E127" s="236" t="s">
        <v>229</v>
      </c>
      <c r="F127" s="237" t="s">
        <v>230</v>
      </c>
      <c r="G127" s="238" t="s">
        <v>231</v>
      </c>
      <c r="H127" s="239">
        <v>49.929000000000002</v>
      </c>
      <c r="I127" s="240"/>
      <c r="J127" s="241">
        <f>ROUND(I127*H127,2)</f>
        <v>0</v>
      </c>
      <c r="K127" s="237" t="s">
        <v>124</v>
      </c>
      <c r="L127" s="44"/>
      <c r="M127" s="242" t="s">
        <v>1</v>
      </c>
      <c r="N127" s="243" t="s">
        <v>38</v>
      </c>
      <c r="O127" s="91"/>
      <c r="P127" s="244">
        <f>O127*H127</f>
        <v>0</v>
      </c>
      <c r="Q127" s="244">
        <v>0.00019000000000000001</v>
      </c>
      <c r="R127" s="244">
        <f>Q127*H127</f>
        <v>0.0094865100000000001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152</v>
      </c>
      <c r="AT127" s="246" t="s">
        <v>121</v>
      </c>
      <c r="AU127" s="246" t="s">
        <v>83</v>
      </c>
      <c r="AY127" s="17" t="s">
        <v>118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81</v>
      </c>
      <c r="BK127" s="247">
        <f>ROUND(I127*H127,2)</f>
        <v>0</v>
      </c>
      <c r="BL127" s="17" t="s">
        <v>152</v>
      </c>
      <c r="BM127" s="246" t="s">
        <v>374</v>
      </c>
    </row>
    <row r="128" s="2" customFormat="1">
      <c r="A128" s="38"/>
      <c r="B128" s="39"/>
      <c r="C128" s="40"/>
      <c r="D128" s="248" t="s">
        <v>127</v>
      </c>
      <c r="E128" s="40"/>
      <c r="F128" s="249" t="s">
        <v>233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127</v>
      </c>
      <c r="AU128" s="17" t="s">
        <v>83</v>
      </c>
    </row>
    <row r="129" s="13" customFormat="1">
      <c r="A129" s="13"/>
      <c r="B129" s="252"/>
      <c r="C129" s="253"/>
      <c r="D129" s="248" t="s">
        <v>128</v>
      </c>
      <c r="E129" s="254" t="s">
        <v>1</v>
      </c>
      <c r="F129" s="255" t="s">
        <v>375</v>
      </c>
      <c r="G129" s="253"/>
      <c r="H129" s="254" t="s">
        <v>1</v>
      </c>
      <c r="I129" s="256"/>
      <c r="J129" s="253"/>
      <c r="K129" s="253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128</v>
      </c>
      <c r="AU129" s="261" t="s">
        <v>83</v>
      </c>
      <c r="AV129" s="13" t="s">
        <v>81</v>
      </c>
      <c r="AW129" s="13" t="s">
        <v>30</v>
      </c>
      <c r="AX129" s="13" t="s">
        <v>73</v>
      </c>
      <c r="AY129" s="261" t="s">
        <v>118</v>
      </c>
    </row>
    <row r="130" s="14" customFormat="1">
      <c r="A130" s="14"/>
      <c r="B130" s="262"/>
      <c r="C130" s="263"/>
      <c r="D130" s="248" t="s">
        <v>128</v>
      </c>
      <c r="E130" s="264" t="s">
        <v>1</v>
      </c>
      <c r="F130" s="265" t="s">
        <v>376</v>
      </c>
      <c r="G130" s="263"/>
      <c r="H130" s="266">
        <v>45.390000000000001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128</v>
      </c>
      <c r="AU130" s="272" t="s">
        <v>83</v>
      </c>
      <c r="AV130" s="14" t="s">
        <v>83</v>
      </c>
      <c r="AW130" s="14" t="s">
        <v>30</v>
      </c>
      <c r="AX130" s="14" t="s">
        <v>73</v>
      </c>
      <c r="AY130" s="272" t="s">
        <v>118</v>
      </c>
    </row>
    <row r="131" s="14" customFormat="1">
      <c r="A131" s="14"/>
      <c r="B131" s="262"/>
      <c r="C131" s="263"/>
      <c r="D131" s="248" t="s">
        <v>128</v>
      </c>
      <c r="E131" s="264" t="s">
        <v>1</v>
      </c>
      <c r="F131" s="265" t="s">
        <v>377</v>
      </c>
      <c r="G131" s="263"/>
      <c r="H131" s="266">
        <v>4.5389999999999997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128</v>
      </c>
      <c r="AU131" s="272" t="s">
        <v>83</v>
      </c>
      <c r="AV131" s="14" t="s">
        <v>83</v>
      </c>
      <c r="AW131" s="14" t="s">
        <v>30</v>
      </c>
      <c r="AX131" s="14" t="s">
        <v>73</v>
      </c>
      <c r="AY131" s="272" t="s">
        <v>118</v>
      </c>
    </row>
    <row r="132" s="15" customFormat="1">
      <c r="A132" s="15"/>
      <c r="B132" s="273"/>
      <c r="C132" s="274"/>
      <c r="D132" s="248" t="s">
        <v>128</v>
      </c>
      <c r="E132" s="275" t="s">
        <v>1</v>
      </c>
      <c r="F132" s="276" t="s">
        <v>151</v>
      </c>
      <c r="G132" s="274"/>
      <c r="H132" s="277">
        <v>49.929000000000002</v>
      </c>
      <c r="I132" s="278"/>
      <c r="J132" s="274"/>
      <c r="K132" s="274"/>
      <c r="L132" s="279"/>
      <c r="M132" s="280"/>
      <c r="N132" s="281"/>
      <c r="O132" s="281"/>
      <c r="P132" s="281"/>
      <c r="Q132" s="281"/>
      <c r="R132" s="281"/>
      <c r="S132" s="281"/>
      <c r="T132" s="28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3" t="s">
        <v>128</v>
      </c>
      <c r="AU132" s="283" t="s">
        <v>83</v>
      </c>
      <c r="AV132" s="15" t="s">
        <v>152</v>
      </c>
      <c r="AW132" s="15" t="s">
        <v>30</v>
      </c>
      <c r="AX132" s="15" t="s">
        <v>81</v>
      </c>
      <c r="AY132" s="283" t="s">
        <v>118</v>
      </c>
    </row>
    <row r="133" s="2" customFormat="1" ht="21.75" customHeight="1">
      <c r="A133" s="38"/>
      <c r="B133" s="39"/>
      <c r="C133" s="235" t="s">
        <v>83</v>
      </c>
      <c r="D133" s="235" t="s">
        <v>121</v>
      </c>
      <c r="E133" s="236" t="s">
        <v>238</v>
      </c>
      <c r="F133" s="237" t="s">
        <v>239</v>
      </c>
      <c r="G133" s="238" t="s">
        <v>240</v>
      </c>
      <c r="H133" s="239">
        <v>5.8730000000000002</v>
      </c>
      <c r="I133" s="240"/>
      <c r="J133" s="241">
        <f>ROUND(I133*H133,2)</f>
        <v>0</v>
      </c>
      <c r="K133" s="237" t="s">
        <v>124</v>
      </c>
      <c r="L133" s="44"/>
      <c r="M133" s="242" t="s">
        <v>1</v>
      </c>
      <c r="N133" s="243" t="s">
        <v>38</v>
      </c>
      <c r="O133" s="91"/>
      <c r="P133" s="244">
        <f>O133*H133</f>
        <v>0</v>
      </c>
      <c r="Q133" s="244">
        <v>0.00063000000000000003</v>
      </c>
      <c r="R133" s="244">
        <f>Q133*H133</f>
        <v>0.0036999900000000002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152</v>
      </c>
      <c r="AT133" s="246" t="s">
        <v>121</v>
      </c>
      <c r="AU133" s="246" t="s">
        <v>83</v>
      </c>
      <c r="AY133" s="17" t="s">
        <v>118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81</v>
      </c>
      <c r="BK133" s="247">
        <f>ROUND(I133*H133,2)</f>
        <v>0</v>
      </c>
      <c r="BL133" s="17" t="s">
        <v>152</v>
      </c>
      <c r="BM133" s="246" t="s">
        <v>378</v>
      </c>
    </row>
    <row r="134" s="2" customFormat="1">
      <c r="A134" s="38"/>
      <c r="B134" s="39"/>
      <c r="C134" s="40"/>
      <c r="D134" s="248" t="s">
        <v>127</v>
      </c>
      <c r="E134" s="40"/>
      <c r="F134" s="249" t="s">
        <v>242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127</v>
      </c>
      <c r="AU134" s="17" t="s">
        <v>83</v>
      </c>
    </row>
    <row r="135" s="13" customFormat="1">
      <c r="A135" s="13"/>
      <c r="B135" s="252"/>
      <c r="C135" s="253"/>
      <c r="D135" s="248" t="s">
        <v>128</v>
      </c>
      <c r="E135" s="254" t="s">
        <v>1</v>
      </c>
      <c r="F135" s="255" t="s">
        <v>234</v>
      </c>
      <c r="G135" s="253"/>
      <c r="H135" s="254" t="s">
        <v>1</v>
      </c>
      <c r="I135" s="256"/>
      <c r="J135" s="253"/>
      <c r="K135" s="253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128</v>
      </c>
      <c r="AU135" s="261" t="s">
        <v>83</v>
      </c>
      <c r="AV135" s="13" t="s">
        <v>81</v>
      </c>
      <c r="AW135" s="13" t="s">
        <v>30</v>
      </c>
      <c r="AX135" s="13" t="s">
        <v>73</v>
      </c>
      <c r="AY135" s="261" t="s">
        <v>118</v>
      </c>
    </row>
    <row r="136" s="14" customFormat="1">
      <c r="A136" s="14"/>
      <c r="B136" s="262"/>
      <c r="C136" s="263"/>
      <c r="D136" s="248" t="s">
        <v>128</v>
      </c>
      <c r="E136" s="264" t="s">
        <v>1</v>
      </c>
      <c r="F136" s="265" t="s">
        <v>379</v>
      </c>
      <c r="G136" s="263"/>
      <c r="H136" s="266">
        <v>0.17699999999999999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128</v>
      </c>
      <c r="AU136" s="272" t="s">
        <v>83</v>
      </c>
      <c r="AV136" s="14" t="s">
        <v>83</v>
      </c>
      <c r="AW136" s="14" t="s">
        <v>30</v>
      </c>
      <c r="AX136" s="14" t="s">
        <v>73</v>
      </c>
      <c r="AY136" s="272" t="s">
        <v>118</v>
      </c>
    </row>
    <row r="137" s="14" customFormat="1">
      <c r="A137" s="14"/>
      <c r="B137" s="262"/>
      <c r="C137" s="263"/>
      <c r="D137" s="248" t="s">
        <v>128</v>
      </c>
      <c r="E137" s="264" t="s">
        <v>1</v>
      </c>
      <c r="F137" s="265" t="s">
        <v>380</v>
      </c>
      <c r="G137" s="263"/>
      <c r="H137" s="266">
        <v>0.086999999999999994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128</v>
      </c>
      <c r="AU137" s="272" t="s">
        <v>83</v>
      </c>
      <c r="AV137" s="14" t="s">
        <v>83</v>
      </c>
      <c r="AW137" s="14" t="s">
        <v>30</v>
      </c>
      <c r="AX137" s="14" t="s">
        <v>73</v>
      </c>
      <c r="AY137" s="272" t="s">
        <v>118</v>
      </c>
    </row>
    <row r="138" s="14" customFormat="1">
      <c r="A138" s="14"/>
      <c r="B138" s="262"/>
      <c r="C138" s="263"/>
      <c r="D138" s="248" t="s">
        <v>128</v>
      </c>
      <c r="E138" s="264" t="s">
        <v>1</v>
      </c>
      <c r="F138" s="265" t="s">
        <v>381</v>
      </c>
      <c r="G138" s="263"/>
      <c r="H138" s="266">
        <v>1.3680000000000001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128</v>
      </c>
      <c r="AU138" s="272" t="s">
        <v>83</v>
      </c>
      <c r="AV138" s="14" t="s">
        <v>83</v>
      </c>
      <c r="AW138" s="14" t="s">
        <v>30</v>
      </c>
      <c r="AX138" s="14" t="s">
        <v>73</v>
      </c>
      <c r="AY138" s="272" t="s">
        <v>118</v>
      </c>
    </row>
    <row r="139" s="14" customFormat="1">
      <c r="A139" s="14"/>
      <c r="B139" s="262"/>
      <c r="C139" s="263"/>
      <c r="D139" s="248" t="s">
        <v>128</v>
      </c>
      <c r="E139" s="264" t="s">
        <v>1</v>
      </c>
      <c r="F139" s="265" t="s">
        <v>382</v>
      </c>
      <c r="G139" s="263"/>
      <c r="H139" s="266">
        <v>0.88900000000000001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128</v>
      </c>
      <c r="AU139" s="272" t="s">
        <v>83</v>
      </c>
      <c r="AV139" s="14" t="s">
        <v>83</v>
      </c>
      <c r="AW139" s="14" t="s">
        <v>30</v>
      </c>
      <c r="AX139" s="14" t="s">
        <v>73</v>
      </c>
      <c r="AY139" s="272" t="s">
        <v>118</v>
      </c>
    </row>
    <row r="140" s="14" customFormat="1">
      <c r="A140" s="14"/>
      <c r="B140" s="262"/>
      <c r="C140" s="263"/>
      <c r="D140" s="248" t="s">
        <v>128</v>
      </c>
      <c r="E140" s="264" t="s">
        <v>1</v>
      </c>
      <c r="F140" s="265" t="s">
        <v>383</v>
      </c>
      <c r="G140" s="263"/>
      <c r="H140" s="266">
        <v>0.105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128</v>
      </c>
      <c r="AU140" s="272" t="s">
        <v>83</v>
      </c>
      <c r="AV140" s="14" t="s">
        <v>83</v>
      </c>
      <c r="AW140" s="14" t="s">
        <v>30</v>
      </c>
      <c r="AX140" s="14" t="s">
        <v>73</v>
      </c>
      <c r="AY140" s="272" t="s">
        <v>118</v>
      </c>
    </row>
    <row r="141" s="14" customFormat="1">
      <c r="A141" s="14"/>
      <c r="B141" s="262"/>
      <c r="C141" s="263"/>
      <c r="D141" s="248" t="s">
        <v>128</v>
      </c>
      <c r="E141" s="264" t="s">
        <v>1</v>
      </c>
      <c r="F141" s="265" t="s">
        <v>384</v>
      </c>
      <c r="G141" s="263"/>
      <c r="H141" s="266">
        <v>0.36799999999999999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128</v>
      </c>
      <c r="AU141" s="272" t="s">
        <v>83</v>
      </c>
      <c r="AV141" s="14" t="s">
        <v>83</v>
      </c>
      <c r="AW141" s="14" t="s">
        <v>30</v>
      </c>
      <c r="AX141" s="14" t="s">
        <v>73</v>
      </c>
      <c r="AY141" s="272" t="s">
        <v>118</v>
      </c>
    </row>
    <row r="142" s="14" customFormat="1">
      <c r="A142" s="14"/>
      <c r="B142" s="262"/>
      <c r="C142" s="263"/>
      <c r="D142" s="248" t="s">
        <v>128</v>
      </c>
      <c r="E142" s="264" t="s">
        <v>1</v>
      </c>
      <c r="F142" s="265" t="s">
        <v>385</v>
      </c>
      <c r="G142" s="263"/>
      <c r="H142" s="266">
        <v>0.073999999999999996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128</v>
      </c>
      <c r="AU142" s="272" t="s">
        <v>83</v>
      </c>
      <c r="AV142" s="14" t="s">
        <v>83</v>
      </c>
      <c r="AW142" s="14" t="s">
        <v>30</v>
      </c>
      <c r="AX142" s="14" t="s">
        <v>73</v>
      </c>
      <c r="AY142" s="272" t="s">
        <v>118</v>
      </c>
    </row>
    <row r="143" s="14" customFormat="1">
      <c r="A143" s="14"/>
      <c r="B143" s="262"/>
      <c r="C143" s="263"/>
      <c r="D143" s="248" t="s">
        <v>128</v>
      </c>
      <c r="E143" s="264" t="s">
        <v>1</v>
      </c>
      <c r="F143" s="265" t="s">
        <v>386</v>
      </c>
      <c r="G143" s="263"/>
      <c r="H143" s="266">
        <v>0.14099999999999999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128</v>
      </c>
      <c r="AU143" s="272" t="s">
        <v>83</v>
      </c>
      <c r="AV143" s="14" t="s">
        <v>83</v>
      </c>
      <c r="AW143" s="14" t="s">
        <v>30</v>
      </c>
      <c r="AX143" s="14" t="s">
        <v>73</v>
      </c>
      <c r="AY143" s="272" t="s">
        <v>118</v>
      </c>
    </row>
    <row r="144" s="14" customFormat="1">
      <c r="A144" s="14"/>
      <c r="B144" s="262"/>
      <c r="C144" s="263"/>
      <c r="D144" s="248" t="s">
        <v>128</v>
      </c>
      <c r="E144" s="264" t="s">
        <v>1</v>
      </c>
      <c r="F144" s="265" t="s">
        <v>387</v>
      </c>
      <c r="G144" s="263"/>
      <c r="H144" s="266">
        <v>0.66000000000000003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2" t="s">
        <v>128</v>
      </c>
      <c r="AU144" s="272" t="s">
        <v>83</v>
      </c>
      <c r="AV144" s="14" t="s">
        <v>83</v>
      </c>
      <c r="AW144" s="14" t="s">
        <v>30</v>
      </c>
      <c r="AX144" s="14" t="s">
        <v>73</v>
      </c>
      <c r="AY144" s="272" t="s">
        <v>118</v>
      </c>
    </row>
    <row r="145" s="14" customFormat="1">
      <c r="A145" s="14"/>
      <c r="B145" s="262"/>
      <c r="C145" s="263"/>
      <c r="D145" s="248" t="s">
        <v>128</v>
      </c>
      <c r="E145" s="264" t="s">
        <v>1</v>
      </c>
      <c r="F145" s="265" t="s">
        <v>388</v>
      </c>
      <c r="G145" s="263"/>
      <c r="H145" s="266">
        <v>0.32400000000000001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2" t="s">
        <v>128</v>
      </c>
      <c r="AU145" s="272" t="s">
        <v>83</v>
      </c>
      <c r="AV145" s="14" t="s">
        <v>83</v>
      </c>
      <c r="AW145" s="14" t="s">
        <v>30</v>
      </c>
      <c r="AX145" s="14" t="s">
        <v>73</v>
      </c>
      <c r="AY145" s="272" t="s">
        <v>118</v>
      </c>
    </row>
    <row r="146" s="14" customFormat="1">
      <c r="A146" s="14"/>
      <c r="B146" s="262"/>
      <c r="C146" s="263"/>
      <c r="D146" s="248" t="s">
        <v>128</v>
      </c>
      <c r="E146" s="264" t="s">
        <v>1</v>
      </c>
      <c r="F146" s="265" t="s">
        <v>389</v>
      </c>
      <c r="G146" s="263"/>
      <c r="H146" s="266">
        <v>1.6799999999999999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128</v>
      </c>
      <c r="AU146" s="272" t="s">
        <v>83</v>
      </c>
      <c r="AV146" s="14" t="s">
        <v>83</v>
      </c>
      <c r="AW146" s="14" t="s">
        <v>30</v>
      </c>
      <c r="AX146" s="14" t="s">
        <v>73</v>
      </c>
      <c r="AY146" s="272" t="s">
        <v>118</v>
      </c>
    </row>
    <row r="147" s="15" customFormat="1">
      <c r="A147" s="15"/>
      <c r="B147" s="273"/>
      <c r="C147" s="274"/>
      <c r="D147" s="248" t="s">
        <v>128</v>
      </c>
      <c r="E147" s="275" t="s">
        <v>1</v>
      </c>
      <c r="F147" s="276" t="s">
        <v>151</v>
      </c>
      <c r="G147" s="274"/>
      <c r="H147" s="277">
        <v>5.8730000000000002</v>
      </c>
      <c r="I147" s="278"/>
      <c r="J147" s="274"/>
      <c r="K147" s="274"/>
      <c r="L147" s="279"/>
      <c r="M147" s="280"/>
      <c r="N147" s="281"/>
      <c r="O147" s="281"/>
      <c r="P147" s="281"/>
      <c r="Q147" s="281"/>
      <c r="R147" s="281"/>
      <c r="S147" s="281"/>
      <c r="T147" s="28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3" t="s">
        <v>128</v>
      </c>
      <c r="AU147" s="283" t="s">
        <v>83</v>
      </c>
      <c r="AV147" s="15" t="s">
        <v>152</v>
      </c>
      <c r="AW147" s="15" t="s">
        <v>30</v>
      </c>
      <c r="AX147" s="15" t="s">
        <v>81</v>
      </c>
      <c r="AY147" s="283" t="s">
        <v>118</v>
      </c>
    </row>
    <row r="148" s="12" customFormat="1" ht="22.8" customHeight="1">
      <c r="A148" s="12"/>
      <c r="B148" s="219"/>
      <c r="C148" s="220"/>
      <c r="D148" s="221" t="s">
        <v>72</v>
      </c>
      <c r="E148" s="233" t="s">
        <v>212</v>
      </c>
      <c r="F148" s="233" t="s">
        <v>244</v>
      </c>
      <c r="G148" s="220"/>
      <c r="H148" s="220"/>
      <c r="I148" s="223"/>
      <c r="J148" s="234">
        <f>BK148</f>
        <v>0</v>
      </c>
      <c r="K148" s="220"/>
      <c r="L148" s="225"/>
      <c r="M148" s="226"/>
      <c r="N148" s="227"/>
      <c r="O148" s="227"/>
      <c r="P148" s="228">
        <f>SUM(P149:P164)</f>
        <v>0</v>
      </c>
      <c r="Q148" s="227"/>
      <c r="R148" s="228">
        <f>SUM(R149:R164)</f>
        <v>3.1097215999999999</v>
      </c>
      <c r="S148" s="227"/>
      <c r="T148" s="229">
        <f>SUM(T149:T164)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0" t="s">
        <v>81</v>
      </c>
      <c r="AT148" s="231" t="s">
        <v>72</v>
      </c>
      <c r="AU148" s="231" t="s">
        <v>81</v>
      </c>
      <c r="AY148" s="230" t="s">
        <v>118</v>
      </c>
      <c r="BK148" s="232">
        <f>SUM(BK149:BK164)</f>
        <v>0</v>
      </c>
    </row>
    <row r="149" s="2" customFormat="1" ht="21.75" customHeight="1">
      <c r="A149" s="38"/>
      <c r="B149" s="39"/>
      <c r="C149" s="235" t="s">
        <v>141</v>
      </c>
      <c r="D149" s="235" t="s">
        <v>121</v>
      </c>
      <c r="E149" s="236" t="s">
        <v>246</v>
      </c>
      <c r="F149" s="237" t="s">
        <v>247</v>
      </c>
      <c r="G149" s="238" t="s">
        <v>240</v>
      </c>
      <c r="H149" s="239">
        <v>501.56799999999998</v>
      </c>
      <c r="I149" s="240"/>
      <c r="J149" s="241">
        <f>ROUND(I149*H149,2)</f>
        <v>0</v>
      </c>
      <c r="K149" s="237" t="s">
        <v>124</v>
      </c>
      <c r="L149" s="44"/>
      <c r="M149" s="242" t="s">
        <v>1</v>
      </c>
      <c r="N149" s="243" t="s">
        <v>38</v>
      </c>
      <c r="O149" s="91"/>
      <c r="P149" s="244">
        <f>O149*H149</f>
        <v>0</v>
      </c>
      <c r="Q149" s="244">
        <v>0.0061999999999999998</v>
      </c>
      <c r="R149" s="244">
        <f>Q149*H149</f>
        <v>3.1097215999999999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152</v>
      </c>
      <c r="AT149" s="246" t="s">
        <v>121</v>
      </c>
      <c r="AU149" s="246" t="s">
        <v>83</v>
      </c>
      <c r="AY149" s="17" t="s">
        <v>118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81</v>
      </c>
      <c r="BK149" s="247">
        <f>ROUND(I149*H149,2)</f>
        <v>0</v>
      </c>
      <c r="BL149" s="17" t="s">
        <v>152</v>
      </c>
      <c r="BM149" s="246" t="s">
        <v>390</v>
      </c>
    </row>
    <row r="150" s="2" customFormat="1">
      <c r="A150" s="38"/>
      <c r="B150" s="39"/>
      <c r="C150" s="40"/>
      <c r="D150" s="248" t="s">
        <v>127</v>
      </c>
      <c r="E150" s="40"/>
      <c r="F150" s="249" t="s">
        <v>249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127</v>
      </c>
      <c r="AU150" s="17" t="s">
        <v>83</v>
      </c>
    </row>
    <row r="151" s="13" customFormat="1">
      <c r="A151" s="13"/>
      <c r="B151" s="252"/>
      <c r="C151" s="253"/>
      <c r="D151" s="248" t="s">
        <v>128</v>
      </c>
      <c r="E151" s="254" t="s">
        <v>1</v>
      </c>
      <c r="F151" s="255" t="s">
        <v>250</v>
      </c>
      <c r="G151" s="253"/>
      <c r="H151" s="254" t="s">
        <v>1</v>
      </c>
      <c r="I151" s="256"/>
      <c r="J151" s="253"/>
      <c r="K151" s="253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128</v>
      </c>
      <c r="AU151" s="261" t="s">
        <v>83</v>
      </c>
      <c r="AV151" s="13" t="s">
        <v>81</v>
      </c>
      <c r="AW151" s="13" t="s">
        <v>30</v>
      </c>
      <c r="AX151" s="13" t="s">
        <v>73</v>
      </c>
      <c r="AY151" s="261" t="s">
        <v>118</v>
      </c>
    </row>
    <row r="152" s="14" customFormat="1">
      <c r="A152" s="14"/>
      <c r="B152" s="262"/>
      <c r="C152" s="263"/>
      <c r="D152" s="248" t="s">
        <v>128</v>
      </c>
      <c r="E152" s="264" t="s">
        <v>1</v>
      </c>
      <c r="F152" s="265" t="s">
        <v>391</v>
      </c>
      <c r="G152" s="263"/>
      <c r="H152" s="266">
        <v>455.971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128</v>
      </c>
      <c r="AU152" s="272" t="s">
        <v>83</v>
      </c>
      <c r="AV152" s="14" t="s">
        <v>83</v>
      </c>
      <c r="AW152" s="14" t="s">
        <v>30</v>
      </c>
      <c r="AX152" s="14" t="s">
        <v>73</v>
      </c>
      <c r="AY152" s="272" t="s">
        <v>118</v>
      </c>
    </row>
    <row r="153" s="14" customFormat="1">
      <c r="A153" s="14"/>
      <c r="B153" s="262"/>
      <c r="C153" s="263"/>
      <c r="D153" s="248" t="s">
        <v>128</v>
      </c>
      <c r="E153" s="264" t="s">
        <v>1</v>
      </c>
      <c r="F153" s="265" t="s">
        <v>392</v>
      </c>
      <c r="G153" s="263"/>
      <c r="H153" s="266">
        <v>45.597000000000001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128</v>
      </c>
      <c r="AU153" s="272" t="s">
        <v>83</v>
      </c>
      <c r="AV153" s="14" t="s">
        <v>83</v>
      </c>
      <c r="AW153" s="14" t="s">
        <v>30</v>
      </c>
      <c r="AX153" s="14" t="s">
        <v>73</v>
      </c>
      <c r="AY153" s="272" t="s">
        <v>118</v>
      </c>
    </row>
    <row r="154" s="15" customFormat="1">
      <c r="A154" s="15"/>
      <c r="B154" s="273"/>
      <c r="C154" s="274"/>
      <c r="D154" s="248" t="s">
        <v>128</v>
      </c>
      <c r="E154" s="275" t="s">
        <v>1</v>
      </c>
      <c r="F154" s="276" t="s">
        <v>151</v>
      </c>
      <c r="G154" s="274"/>
      <c r="H154" s="277">
        <v>501.56799999999998</v>
      </c>
      <c r="I154" s="278"/>
      <c r="J154" s="274"/>
      <c r="K154" s="274"/>
      <c r="L154" s="279"/>
      <c r="M154" s="280"/>
      <c r="N154" s="281"/>
      <c r="O154" s="281"/>
      <c r="P154" s="281"/>
      <c r="Q154" s="281"/>
      <c r="R154" s="281"/>
      <c r="S154" s="281"/>
      <c r="T154" s="28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3" t="s">
        <v>128</v>
      </c>
      <c r="AU154" s="283" t="s">
        <v>83</v>
      </c>
      <c r="AV154" s="15" t="s">
        <v>152</v>
      </c>
      <c r="AW154" s="15" t="s">
        <v>30</v>
      </c>
      <c r="AX154" s="15" t="s">
        <v>81</v>
      </c>
      <c r="AY154" s="283" t="s">
        <v>118</v>
      </c>
    </row>
    <row r="155" s="2" customFormat="1" ht="21.75" customHeight="1">
      <c r="A155" s="38"/>
      <c r="B155" s="39"/>
      <c r="C155" s="235" t="s">
        <v>152</v>
      </c>
      <c r="D155" s="235" t="s">
        <v>121</v>
      </c>
      <c r="E155" s="236" t="s">
        <v>254</v>
      </c>
      <c r="F155" s="237" t="s">
        <v>255</v>
      </c>
      <c r="G155" s="238" t="s">
        <v>231</v>
      </c>
      <c r="H155" s="239">
        <v>45.390000000000001</v>
      </c>
      <c r="I155" s="240"/>
      <c r="J155" s="241">
        <f>ROUND(I155*H155,2)</f>
        <v>0</v>
      </c>
      <c r="K155" s="237" t="s">
        <v>124</v>
      </c>
      <c r="L155" s="44"/>
      <c r="M155" s="242" t="s">
        <v>1</v>
      </c>
      <c r="N155" s="243" t="s">
        <v>38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152</v>
      </c>
      <c r="AT155" s="246" t="s">
        <v>121</v>
      </c>
      <c r="AU155" s="246" t="s">
        <v>83</v>
      </c>
      <c r="AY155" s="17" t="s">
        <v>118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81</v>
      </c>
      <c r="BK155" s="247">
        <f>ROUND(I155*H155,2)</f>
        <v>0</v>
      </c>
      <c r="BL155" s="17" t="s">
        <v>152</v>
      </c>
      <c r="BM155" s="246" t="s">
        <v>393</v>
      </c>
    </row>
    <row r="156" s="2" customFormat="1">
      <c r="A156" s="38"/>
      <c r="B156" s="39"/>
      <c r="C156" s="40"/>
      <c r="D156" s="248" t="s">
        <v>127</v>
      </c>
      <c r="E156" s="40"/>
      <c r="F156" s="249" t="s">
        <v>257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127</v>
      </c>
      <c r="AU156" s="17" t="s">
        <v>83</v>
      </c>
    </row>
    <row r="157" s="13" customFormat="1">
      <c r="A157" s="13"/>
      <c r="B157" s="252"/>
      <c r="C157" s="253"/>
      <c r="D157" s="248" t="s">
        <v>128</v>
      </c>
      <c r="E157" s="254" t="s">
        <v>1</v>
      </c>
      <c r="F157" s="255" t="s">
        <v>258</v>
      </c>
      <c r="G157" s="253"/>
      <c r="H157" s="254" t="s">
        <v>1</v>
      </c>
      <c r="I157" s="256"/>
      <c r="J157" s="253"/>
      <c r="K157" s="253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128</v>
      </c>
      <c r="AU157" s="261" t="s">
        <v>83</v>
      </c>
      <c r="AV157" s="13" t="s">
        <v>81</v>
      </c>
      <c r="AW157" s="13" t="s">
        <v>30</v>
      </c>
      <c r="AX157" s="13" t="s">
        <v>73</v>
      </c>
      <c r="AY157" s="261" t="s">
        <v>118</v>
      </c>
    </row>
    <row r="158" s="14" customFormat="1">
      <c r="A158" s="14"/>
      <c r="B158" s="262"/>
      <c r="C158" s="263"/>
      <c r="D158" s="248" t="s">
        <v>128</v>
      </c>
      <c r="E158" s="264" t="s">
        <v>1</v>
      </c>
      <c r="F158" s="265" t="s">
        <v>394</v>
      </c>
      <c r="G158" s="263"/>
      <c r="H158" s="266">
        <v>28.23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128</v>
      </c>
      <c r="AU158" s="272" t="s">
        <v>83</v>
      </c>
      <c r="AV158" s="14" t="s">
        <v>83</v>
      </c>
      <c r="AW158" s="14" t="s">
        <v>30</v>
      </c>
      <c r="AX158" s="14" t="s">
        <v>73</v>
      </c>
      <c r="AY158" s="272" t="s">
        <v>118</v>
      </c>
    </row>
    <row r="159" s="14" customFormat="1">
      <c r="A159" s="14"/>
      <c r="B159" s="262"/>
      <c r="C159" s="263"/>
      <c r="D159" s="248" t="s">
        <v>128</v>
      </c>
      <c r="E159" s="264" t="s">
        <v>1</v>
      </c>
      <c r="F159" s="265" t="s">
        <v>395</v>
      </c>
      <c r="G159" s="263"/>
      <c r="H159" s="266">
        <v>17.16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128</v>
      </c>
      <c r="AU159" s="272" t="s">
        <v>83</v>
      </c>
      <c r="AV159" s="14" t="s">
        <v>83</v>
      </c>
      <c r="AW159" s="14" t="s">
        <v>30</v>
      </c>
      <c r="AX159" s="14" t="s">
        <v>73</v>
      </c>
      <c r="AY159" s="272" t="s">
        <v>118</v>
      </c>
    </row>
    <row r="160" s="15" customFormat="1">
      <c r="A160" s="15"/>
      <c r="B160" s="273"/>
      <c r="C160" s="274"/>
      <c r="D160" s="248" t="s">
        <v>128</v>
      </c>
      <c r="E160" s="275" t="s">
        <v>1</v>
      </c>
      <c r="F160" s="276" t="s">
        <v>151</v>
      </c>
      <c r="G160" s="274"/>
      <c r="H160" s="277">
        <v>45.390000000000001</v>
      </c>
      <c r="I160" s="278"/>
      <c r="J160" s="274"/>
      <c r="K160" s="274"/>
      <c r="L160" s="279"/>
      <c r="M160" s="280"/>
      <c r="N160" s="281"/>
      <c r="O160" s="281"/>
      <c r="P160" s="281"/>
      <c r="Q160" s="281"/>
      <c r="R160" s="281"/>
      <c r="S160" s="281"/>
      <c r="T160" s="28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3" t="s">
        <v>128</v>
      </c>
      <c r="AU160" s="283" t="s">
        <v>83</v>
      </c>
      <c r="AV160" s="15" t="s">
        <v>152</v>
      </c>
      <c r="AW160" s="15" t="s">
        <v>30</v>
      </c>
      <c r="AX160" s="15" t="s">
        <v>81</v>
      </c>
      <c r="AY160" s="283" t="s">
        <v>118</v>
      </c>
    </row>
    <row r="161" s="2" customFormat="1" ht="21.75" customHeight="1">
      <c r="A161" s="38"/>
      <c r="B161" s="39"/>
      <c r="C161" s="235" t="s">
        <v>117</v>
      </c>
      <c r="D161" s="235" t="s">
        <v>121</v>
      </c>
      <c r="E161" s="236" t="s">
        <v>396</v>
      </c>
      <c r="F161" s="237" t="s">
        <v>397</v>
      </c>
      <c r="G161" s="238" t="s">
        <v>231</v>
      </c>
      <c r="H161" s="239">
        <v>25.395</v>
      </c>
      <c r="I161" s="240"/>
      <c r="J161" s="241">
        <f>ROUND(I161*H161,2)</f>
        <v>0</v>
      </c>
      <c r="K161" s="237" t="s">
        <v>124</v>
      </c>
      <c r="L161" s="44"/>
      <c r="M161" s="242" t="s">
        <v>1</v>
      </c>
      <c r="N161" s="243" t="s">
        <v>38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152</v>
      </c>
      <c r="AT161" s="246" t="s">
        <v>121</v>
      </c>
      <c r="AU161" s="246" t="s">
        <v>83</v>
      </c>
      <c r="AY161" s="17" t="s">
        <v>118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81</v>
      </c>
      <c r="BK161" s="247">
        <f>ROUND(I161*H161,2)</f>
        <v>0</v>
      </c>
      <c r="BL161" s="17" t="s">
        <v>152</v>
      </c>
      <c r="BM161" s="246" t="s">
        <v>398</v>
      </c>
    </row>
    <row r="162" s="2" customFormat="1">
      <c r="A162" s="38"/>
      <c r="B162" s="39"/>
      <c r="C162" s="40"/>
      <c r="D162" s="248" t="s">
        <v>127</v>
      </c>
      <c r="E162" s="40"/>
      <c r="F162" s="249" t="s">
        <v>399</v>
      </c>
      <c r="G162" s="40"/>
      <c r="H162" s="40"/>
      <c r="I162" s="144"/>
      <c r="J162" s="40"/>
      <c r="K162" s="40"/>
      <c r="L162" s="44"/>
      <c r="M162" s="250"/>
      <c r="N162" s="25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127</v>
      </c>
      <c r="AU162" s="17" t="s">
        <v>83</v>
      </c>
    </row>
    <row r="163" s="13" customFormat="1">
      <c r="A163" s="13"/>
      <c r="B163" s="252"/>
      <c r="C163" s="253"/>
      <c r="D163" s="248" t="s">
        <v>128</v>
      </c>
      <c r="E163" s="254" t="s">
        <v>1</v>
      </c>
      <c r="F163" s="255" t="s">
        <v>400</v>
      </c>
      <c r="G163" s="253"/>
      <c r="H163" s="254" t="s">
        <v>1</v>
      </c>
      <c r="I163" s="256"/>
      <c r="J163" s="253"/>
      <c r="K163" s="253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128</v>
      </c>
      <c r="AU163" s="261" t="s">
        <v>83</v>
      </c>
      <c r="AV163" s="13" t="s">
        <v>81</v>
      </c>
      <c r="AW163" s="13" t="s">
        <v>30</v>
      </c>
      <c r="AX163" s="13" t="s">
        <v>73</v>
      </c>
      <c r="AY163" s="261" t="s">
        <v>118</v>
      </c>
    </row>
    <row r="164" s="14" customFormat="1">
      <c r="A164" s="14"/>
      <c r="B164" s="262"/>
      <c r="C164" s="263"/>
      <c r="D164" s="248" t="s">
        <v>128</v>
      </c>
      <c r="E164" s="264" t="s">
        <v>1</v>
      </c>
      <c r="F164" s="265" t="s">
        <v>401</v>
      </c>
      <c r="G164" s="263"/>
      <c r="H164" s="266">
        <v>25.395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128</v>
      </c>
      <c r="AU164" s="272" t="s">
        <v>83</v>
      </c>
      <c r="AV164" s="14" t="s">
        <v>83</v>
      </c>
      <c r="AW164" s="14" t="s">
        <v>30</v>
      </c>
      <c r="AX164" s="14" t="s">
        <v>81</v>
      </c>
      <c r="AY164" s="272" t="s">
        <v>118</v>
      </c>
    </row>
    <row r="165" s="12" customFormat="1" ht="22.8" customHeight="1">
      <c r="A165" s="12"/>
      <c r="B165" s="219"/>
      <c r="C165" s="220"/>
      <c r="D165" s="221" t="s">
        <v>72</v>
      </c>
      <c r="E165" s="233" t="s">
        <v>228</v>
      </c>
      <c r="F165" s="233" t="s">
        <v>259</v>
      </c>
      <c r="G165" s="220"/>
      <c r="H165" s="220"/>
      <c r="I165" s="223"/>
      <c r="J165" s="234">
        <f>BK165</f>
        <v>0</v>
      </c>
      <c r="K165" s="220"/>
      <c r="L165" s="225"/>
      <c r="M165" s="226"/>
      <c r="N165" s="227"/>
      <c r="O165" s="227"/>
      <c r="P165" s="228">
        <f>SUM(P166:P206)</f>
        <v>0</v>
      </c>
      <c r="Q165" s="227"/>
      <c r="R165" s="228">
        <f>SUM(R166:R206)</f>
        <v>4.04774967</v>
      </c>
      <c r="S165" s="227"/>
      <c r="T165" s="229">
        <f>SUM(T166:T206)</f>
        <v>5.2844000000000007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0" t="s">
        <v>81</v>
      </c>
      <c r="AT165" s="231" t="s">
        <v>72</v>
      </c>
      <c r="AU165" s="231" t="s">
        <v>81</v>
      </c>
      <c r="AY165" s="230" t="s">
        <v>118</v>
      </c>
      <c r="BK165" s="232">
        <f>SUM(BK166:BK206)</f>
        <v>0</v>
      </c>
    </row>
    <row r="166" s="2" customFormat="1" ht="16.5" customHeight="1">
      <c r="A166" s="38"/>
      <c r="B166" s="39"/>
      <c r="C166" s="235" t="s">
        <v>212</v>
      </c>
      <c r="D166" s="235" t="s">
        <v>121</v>
      </c>
      <c r="E166" s="236" t="s">
        <v>261</v>
      </c>
      <c r="F166" s="237" t="s">
        <v>262</v>
      </c>
      <c r="G166" s="238" t="s">
        <v>240</v>
      </c>
      <c r="H166" s="239">
        <v>456.25099999999998</v>
      </c>
      <c r="I166" s="240"/>
      <c r="J166" s="241">
        <f>ROUND(I166*H166,2)</f>
        <v>0</v>
      </c>
      <c r="K166" s="237" t="s">
        <v>124</v>
      </c>
      <c r="L166" s="44"/>
      <c r="M166" s="242" t="s">
        <v>1</v>
      </c>
      <c r="N166" s="243" t="s">
        <v>38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152</v>
      </c>
      <c r="AT166" s="246" t="s">
        <v>121</v>
      </c>
      <c r="AU166" s="246" t="s">
        <v>83</v>
      </c>
      <c r="AY166" s="17" t="s">
        <v>118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81</v>
      </c>
      <c r="BK166" s="247">
        <f>ROUND(I166*H166,2)</f>
        <v>0</v>
      </c>
      <c r="BL166" s="17" t="s">
        <v>152</v>
      </c>
      <c r="BM166" s="246" t="s">
        <v>402</v>
      </c>
    </row>
    <row r="167" s="2" customFormat="1">
      <c r="A167" s="38"/>
      <c r="B167" s="39"/>
      <c r="C167" s="40"/>
      <c r="D167" s="248" t="s">
        <v>127</v>
      </c>
      <c r="E167" s="40"/>
      <c r="F167" s="249" t="s">
        <v>264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127</v>
      </c>
      <c r="AU167" s="17" t="s">
        <v>83</v>
      </c>
    </row>
    <row r="168" s="13" customFormat="1">
      <c r="A168" s="13"/>
      <c r="B168" s="252"/>
      <c r="C168" s="253"/>
      <c r="D168" s="248" t="s">
        <v>128</v>
      </c>
      <c r="E168" s="254" t="s">
        <v>1</v>
      </c>
      <c r="F168" s="255" t="s">
        <v>265</v>
      </c>
      <c r="G168" s="253"/>
      <c r="H168" s="254" t="s">
        <v>1</v>
      </c>
      <c r="I168" s="256"/>
      <c r="J168" s="253"/>
      <c r="K168" s="253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128</v>
      </c>
      <c r="AU168" s="261" t="s">
        <v>83</v>
      </c>
      <c r="AV168" s="13" t="s">
        <v>81</v>
      </c>
      <c r="AW168" s="13" t="s">
        <v>30</v>
      </c>
      <c r="AX168" s="13" t="s">
        <v>73</v>
      </c>
      <c r="AY168" s="261" t="s">
        <v>118</v>
      </c>
    </row>
    <row r="169" s="14" customFormat="1">
      <c r="A169" s="14"/>
      <c r="B169" s="262"/>
      <c r="C169" s="263"/>
      <c r="D169" s="248" t="s">
        <v>128</v>
      </c>
      <c r="E169" s="264" t="s">
        <v>1</v>
      </c>
      <c r="F169" s="265" t="s">
        <v>403</v>
      </c>
      <c r="G169" s="263"/>
      <c r="H169" s="266">
        <v>40.091000000000001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2" t="s">
        <v>128</v>
      </c>
      <c r="AU169" s="272" t="s">
        <v>83</v>
      </c>
      <c r="AV169" s="14" t="s">
        <v>83</v>
      </c>
      <c r="AW169" s="14" t="s">
        <v>30</v>
      </c>
      <c r="AX169" s="14" t="s">
        <v>73</v>
      </c>
      <c r="AY169" s="272" t="s">
        <v>118</v>
      </c>
    </row>
    <row r="170" s="14" customFormat="1">
      <c r="A170" s="14"/>
      <c r="B170" s="262"/>
      <c r="C170" s="263"/>
      <c r="D170" s="248" t="s">
        <v>128</v>
      </c>
      <c r="E170" s="264" t="s">
        <v>1</v>
      </c>
      <c r="F170" s="265" t="s">
        <v>404</v>
      </c>
      <c r="G170" s="263"/>
      <c r="H170" s="266">
        <v>416.16000000000002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2" t="s">
        <v>128</v>
      </c>
      <c r="AU170" s="272" t="s">
        <v>83</v>
      </c>
      <c r="AV170" s="14" t="s">
        <v>83</v>
      </c>
      <c r="AW170" s="14" t="s">
        <v>30</v>
      </c>
      <c r="AX170" s="14" t="s">
        <v>73</v>
      </c>
      <c r="AY170" s="272" t="s">
        <v>118</v>
      </c>
    </row>
    <row r="171" s="15" customFormat="1">
      <c r="A171" s="15"/>
      <c r="B171" s="273"/>
      <c r="C171" s="274"/>
      <c r="D171" s="248" t="s">
        <v>128</v>
      </c>
      <c r="E171" s="275" t="s">
        <v>1</v>
      </c>
      <c r="F171" s="276" t="s">
        <v>151</v>
      </c>
      <c r="G171" s="274"/>
      <c r="H171" s="277">
        <v>456.25099999999998</v>
      </c>
      <c r="I171" s="278"/>
      <c r="J171" s="274"/>
      <c r="K171" s="274"/>
      <c r="L171" s="279"/>
      <c r="M171" s="280"/>
      <c r="N171" s="281"/>
      <c r="O171" s="281"/>
      <c r="P171" s="281"/>
      <c r="Q171" s="281"/>
      <c r="R171" s="281"/>
      <c r="S171" s="281"/>
      <c r="T171" s="28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3" t="s">
        <v>128</v>
      </c>
      <c r="AU171" s="283" t="s">
        <v>83</v>
      </c>
      <c r="AV171" s="15" t="s">
        <v>152</v>
      </c>
      <c r="AW171" s="15" t="s">
        <v>30</v>
      </c>
      <c r="AX171" s="15" t="s">
        <v>81</v>
      </c>
      <c r="AY171" s="283" t="s">
        <v>118</v>
      </c>
    </row>
    <row r="172" s="2" customFormat="1" ht="16.5" customHeight="1">
      <c r="A172" s="38"/>
      <c r="B172" s="39"/>
      <c r="C172" s="235" t="s">
        <v>217</v>
      </c>
      <c r="D172" s="235" t="s">
        <v>121</v>
      </c>
      <c r="E172" s="236" t="s">
        <v>269</v>
      </c>
      <c r="F172" s="237" t="s">
        <v>270</v>
      </c>
      <c r="G172" s="238" t="s">
        <v>240</v>
      </c>
      <c r="H172" s="239">
        <v>416.16000000000002</v>
      </c>
      <c r="I172" s="240"/>
      <c r="J172" s="241">
        <f>ROUND(I172*H172,2)</f>
        <v>0</v>
      </c>
      <c r="K172" s="237" t="s">
        <v>124</v>
      </c>
      <c r="L172" s="44"/>
      <c r="M172" s="242" t="s">
        <v>1</v>
      </c>
      <c r="N172" s="243" t="s">
        <v>38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152</v>
      </c>
      <c r="AT172" s="246" t="s">
        <v>121</v>
      </c>
      <c r="AU172" s="246" t="s">
        <v>83</v>
      </c>
      <c r="AY172" s="17" t="s">
        <v>118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81</v>
      </c>
      <c r="BK172" s="247">
        <f>ROUND(I172*H172,2)</f>
        <v>0</v>
      </c>
      <c r="BL172" s="17" t="s">
        <v>152</v>
      </c>
      <c r="BM172" s="246" t="s">
        <v>405</v>
      </c>
    </row>
    <row r="173" s="2" customFormat="1">
      <c r="A173" s="38"/>
      <c r="B173" s="39"/>
      <c r="C173" s="40"/>
      <c r="D173" s="248" t="s">
        <v>127</v>
      </c>
      <c r="E173" s="40"/>
      <c r="F173" s="249" t="s">
        <v>272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127</v>
      </c>
      <c r="AU173" s="17" t="s">
        <v>83</v>
      </c>
    </row>
    <row r="174" s="13" customFormat="1">
      <c r="A174" s="13"/>
      <c r="B174" s="252"/>
      <c r="C174" s="253"/>
      <c r="D174" s="248" t="s">
        <v>128</v>
      </c>
      <c r="E174" s="254" t="s">
        <v>1</v>
      </c>
      <c r="F174" s="255" t="s">
        <v>406</v>
      </c>
      <c r="G174" s="253"/>
      <c r="H174" s="254" t="s">
        <v>1</v>
      </c>
      <c r="I174" s="256"/>
      <c r="J174" s="253"/>
      <c r="K174" s="253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128</v>
      </c>
      <c r="AU174" s="261" t="s">
        <v>83</v>
      </c>
      <c r="AV174" s="13" t="s">
        <v>81</v>
      </c>
      <c r="AW174" s="13" t="s">
        <v>30</v>
      </c>
      <c r="AX174" s="13" t="s">
        <v>73</v>
      </c>
      <c r="AY174" s="261" t="s">
        <v>118</v>
      </c>
    </row>
    <row r="175" s="14" customFormat="1">
      <c r="A175" s="14"/>
      <c r="B175" s="262"/>
      <c r="C175" s="263"/>
      <c r="D175" s="248" t="s">
        <v>128</v>
      </c>
      <c r="E175" s="264" t="s">
        <v>1</v>
      </c>
      <c r="F175" s="265" t="s">
        <v>407</v>
      </c>
      <c r="G175" s="263"/>
      <c r="H175" s="266">
        <v>416.16000000000002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128</v>
      </c>
      <c r="AU175" s="272" t="s">
        <v>83</v>
      </c>
      <c r="AV175" s="14" t="s">
        <v>83</v>
      </c>
      <c r="AW175" s="14" t="s">
        <v>30</v>
      </c>
      <c r="AX175" s="14" t="s">
        <v>81</v>
      </c>
      <c r="AY175" s="272" t="s">
        <v>118</v>
      </c>
    </row>
    <row r="176" s="2" customFormat="1" ht="21.75" customHeight="1">
      <c r="A176" s="38"/>
      <c r="B176" s="39"/>
      <c r="C176" s="235" t="s">
        <v>206</v>
      </c>
      <c r="D176" s="235" t="s">
        <v>121</v>
      </c>
      <c r="E176" s="236" t="s">
        <v>275</v>
      </c>
      <c r="F176" s="237" t="s">
        <v>276</v>
      </c>
      <c r="G176" s="238" t="s">
        <v>224</v>
      </c>
      <c r="H176" s="239">
        <v>2.4020000000000001</v>
      </c>
      <c r="I176" s="240"/>
      <c r="J176" s="241">
        <f>ROUND(I176*H176,2)</f>
        <v>0</v>
      </c>
      <c r="K176" s="237" t="s">
        <v>124</v>
      </c>
      <c r="L176" s="44"/>
      <c r="M176" s="242" t="s">
        <v>1</v>
      </c>
      <c r="N176" s="243" t="s">
        <v>38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2.2000000000000002</v>
      </c>
      <c r="T176" s="245">
        <f>S176*H176</f>
        <v>5.2844000000000007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152</v>
      </c>
      <c r="AT176" s="246" t="s">
        <v>121</v>
      </c>
      <c r="AU176" s="246" t="s">
        <v>83</v>
      </c>
      <c r="AY176" s="17" t="s">
        <v>118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81</v>
      </c>
      <c r="BK176" s="247">
        <f>ROUND(I176*H176,2)</f>
        <v>0</v>
      </c>
      <c r="BL176" s="17" t="s">
        <v>152</v>
      </c>
      <c r="BM176" s="246" t="s">
        <v>408</v>
      </c>
    </row>
    <row r="177" s="2" customFormat="1">
      <c r="A177" s="38"/>
      <c r="B177" s="39"/>
      <c r="C177" s="40"/>
      <c r="D177" s="248" t="s">
        <v>127</v>
      </c>
      <c r="E177" s="40"/>
      <c r="F177" s="249" t="s">
        <v>278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127</v>
      </c>
      <c r="AU177" s="17" t="s">
        <v>83</v>
      </c>
    </row>
    <row r="178" s="13" customFormat="1">
      <c r="A178" s="13"/>
      <c r="B178" s="252"/>
      <c r="C178" s="253"/>
      <c r="D178" s="248" t="s">
        <v>128</v>
      </c>
      <c r="E178" s="254" t="s">
        <v>1</v>
      </c>
      <c r="F178" s="255" t="s">
        <v>265</v>
      </c>
      <c r="G178" s="253"/>
      <c r="H178" s="254" t="s">
        <v>1</v>
      </c>
      <c r="I178" s="256"/>
      <c r="J178" s="253"/>
      <c r="K178" s="253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128</v>
      </c>
      <c r="AU178" s="261" t="s">
        <v>83</v>
      </c>
      <c r="AV178" s="13" t="s">
        <v>81</v>
      </c>
      <c r="AW178" s="13" t="s">
        <v>30</v>
      </c>
      <c r="AX178" s="13" t="s">
        <v>73</v>
      </c>
      <c r="AY178" s="261" t="s">
        <v>118</v>
      </c>
    </row>
    <row r="179" s="14" customFormat="1">
      <c r="A179" s="14"/>
      <c r="B179" s="262"/>
      <c r="C179" s="263"/>
      <c r="D179" s="248" t="s">
        <v>128</v>
      </c>
      <c r="E179" s="264" t="s">
        <v>1</v>
      </c>
      <c r="F179" s="265" t="s">
        <v>409</v>
      </c>
      <c r="G179" s="263"/>
      <c r="H179" s="266">
        <v>2.4020000000000001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128</v>
      </c>
      <c r="AU179" s="272" t="s">
        <v>83</v>
      </c>
      <c r="AV179" s="14" t="s">
        <v>83</v>
      </c>
      <c r="AW179" s="14" t="s">
        <v>30</v>
      </c>
      <c r="AX179" s="14" t="s">
        <v>81</v>
      </c>
      <c r="AY179" s="272" t="s">
        <v>118</v>
      </c>
    </row>
    <row r="180" s="2" customFormat="1" ht="21.75" customHeight="1">
      <c r="A180" s="38"/>
      <c r="B180" s="39"/>
      <c r="C180" s="235" t="s">
        <v>228</v>
      </c>
      <c r="D180" s="235" t="s">
        <v>121</v>
      </c>
      <c r="E180" s="236" t="s">
        <v>410</v>
      </c>
      <c r="F180" s="237" t="s">
        <v>411</v>
      </c>
      <c r="G180" s="238" t="s">
        <v>240</v>
      </c>
      <c r="H180" s="239">
        <v>7.819</v>
      </c>
      <c r="I180" s="240"/>
      <c r="J180" s="241">
        <f>ROUND(I180*H180,2)</f>
        <v>0</v>
      </c>
      <c r="K180" s="237" t="s">
        <v>124</v>
      </c>
      <c r="L180" s="44"/>
      <c r="M180" s="242" t="s">
        <v>1</v>
      </c>
      <c r="N180" s="243" t="s">
        <v>38</v>
      </c>
      <c r="O180" s="91"/>
      <c r="P180" s="244">
        <f>O180*H180</f>
        <v>0</v>
      </c>
      <c r="Q180" s="244">
        <v>0.038850000000000003</v>
      </c>
      <c r="R180" s="244">
        <f>Q180*H180</f>
        <v>0.30376815000000001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152</v>
      </c>
      <c r="AT180" s="246" t="s">
        <v>121</v>
      </c>
      <c r="AU180" s="246" t="s">
        <v>83</v>
      </c>
      <c r="AY180" s="17" t="s">
        <v>118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81</v>
      </c>
      <c r="BK180" s="247">
        <f>ROUND(I180*H180,2)</f>
        <v>0</v>
      </c>
      <c r="BL180" s="17" t="s">
        <v>152</v>
      </c>
      <c r="BM180" s="246" t="s">
        <v>412</v>
      </c>
    </row>
    <row r="181" s="2" customFormat="1">
      <c r="A181" s="38"/>
      <c r="B181" s="39"/>
      <c r="C181" s="40"/>
      <c r="D181" s="248" t="s">
        <v>127</v>
      </c>
      <c r="E181" s="40"/>
      <c r="F181" s="249" t="s">
        <v>413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127</v>
      </c>
      <c r="AU181" s="17" t="s">
        <v>83</v>
      </c>
    </row>
    <row r="182" s="13" customFormat="1">
      <c r="A182" s="13"/>
      <c r="B182" s="252"/>
      <c r="C182" s="253"/>
      <c r="D182" s="248" t="s">
        <v>128</v>
      </c>
      <c r="E182" s="254" t="s">
        <v>1</v>
      </c>
      <c r="F182" s="255" t="s">
        <v>265</v>
      </c>
      <c r="G182" s="253"/>
      <c r="H182" s="254" t="s">
        <v>1</v>
      </c>
      <c r="I182" s="256"/>
      <c r="J182" s="253"/>
      <c r="K182" s="253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128</v>
      </c>
      <c r="AU182" s="261" t="s">
        <v>83</v>
      </c>
      <c r="AV182" s="13" t="s">
        <v>81</v>
      </c>
      <c r="AW182" s="13" t="s">
        <v>30</v>
      </c>
      <c r="AX182" s="13" t="s">
        <v>73</v>
      </c>
      <c r="AY182" s="261" t="s">
        <v>118</v>
      </c>
    </row>
    <row r="183" s="14" customFormat="1">
      <c r="A183" s="14"/>
      <c r="B183" s="262"/>
      <c r="C183" s="263"/>
      <c r="D183" s="248" t="s">
        <v>128</v>
      </c>
      <c r="E183" s="264" t="s">
        <v>1</v>
      </c>
      <c r="F183" s="265" t="s">
        <v>414</v>
      </c>
      <c r="G183" s="263"/>
      <c r="H183" s="266">
        <v>6.415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128</v>
      </c>
      <c r="AU183" s="272" t="s">
        <v>83</v>
      </c>
      <c r="AV183" s="14" t="s">
        <v>83</v>
      </c>
      <c r="AW183" s="14" t="s">
        <v>30</v>
      </c>
      <c r="AX183" s="14" t="s">
        <v>73</v>
      </c>
      <c r="AY183" s="272" t="s">
        <v>118</v>
      </c>
    </row>
    <row r="184" s="14" customFormat="1">
      <c r="A184" s="14"/>
      <c r="B184" s="262"/>
      <c r="C184" s="263"/>
      <c r="D184" s="248" t="s">
        <v>128</v>
      </c>
      <c r="E184" s="264" t="s">
        <v>1</v>
      </c>
      <c r="F184" s="265" t="s">
        <v>415</v>
      </c>
      <c r="G184" s="263"/>
      <c r="H184" s="266">
        <v>0.64200000000000002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128</v>
      </c>
      <c r="AU184" s="272" t="s">
        <v>83</v>
      </c>
      <c r="AV184" s="14" t="s">
        <v>83</v>
      </c>
      <c r="AW184" s="14" t="s">
        <v>30</v>
      </c>
      <c r="AX184" s="14" t="s">
        <v>73</v>
      </c>
      <c r="AY184" s="272" t="s">
        <v>118</v>
      </c>
    </row>
    <row r="185" s="14" customFormat="1">
      <c r="A185" s="14"/>
      <c r="B185" s="262"/>
      <c r="C185" s="263"/>
      <c r="D185" s="248" t="s">
        <v>128</v>
      </c>
      <c r="E185" s="264" t="s">
        <v>1</v>
      </c>
      <c r="F185" s="265" t="s">
        <v>416</v>
      </c>
      <c r="G185" s="263"/>
      <c r="H185" s="266">
        <v>0.76200000000000001</v>
      </c>
      <c r="I185" s="267"/>
      <c r="J185" s="263"/>
      <c r="K185" s="263"/>
      <c r="L185" s="268"/>
      <c r="M185" s="269"/>
      <c r="N185" s="270"/>
      <c r="O185" s="270"/>
      <c r="P185" s="270"/>
      <c r="Q185" s="270"/>
      <c r="R185" s="270"/>
      <c r="S185" s="270"/>
      <c r="T185" s="27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2" t="s">
        <v>128</v>
      </c>
      <c r="AU185" s="272" t="s">
        <v>83</v>
      </c>
      <c r="AV185" s="14" t="s">
        <v>83</v>
      </c>
      <c r="AW185" s="14" t="s">
        <v>30</v>
      </c>
      <c r="AX185" s="14" t="s">
        <v>73</v>
      </c>
      <c r="AY185" s="272" t="s">
        <v>118</v>
      </c>
    </row>
    <row r="186" s="15" customFormat="1">
      <c r="A186" s="15"/>
      <c r="B186" s="273"/>
      <c r="C186" s="274"/>
      <c r="D186" s="248" t="s">
        <v>128</v>
      </c>
      <c r="E186" s="275" t="s">
        <v>1</v>
      </c>
      <c r="F186" s="276" t="s">
        <v>151</v>
      </c>
      <c r="G186" s="274"/>
      <c r="H186" s="277">
        <v>7.819</v>
      </c>
      <c r="I186" s="278"/>
      <c r="J186" s="274"/>
      <c r="K186" s="274"/>
      <c r="L186" s="279"/>
      <c r="M186" s="280"/>
      <c r="N186" s="281"/>
      <c r="O186" s="281"/>
      <c r="P186" s="281"/>
      <c r="Q186" s="281"/>
      <c r="R186" s="281"/>
      <c r="S186" s="281"/>
      <c r="T186" s="28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3" t="s">
        <v>128</v>
      </c>
      <c r="AU186" s="283" t="s">
        <v>83</v>
      </c>
      <c r="AV186" s="15" t="s">
        <v>152</v>
      </c>
      <c r="AW186" s="15" t="s">
        <v>30</v>
      </c>
      <c r="AX186" s="15" t="s">
        <v>81</v>
      </c>
      <c r="AY186" s="283" t="s">
        <v>118</v>
      </c>
    </row>
    <row r="187" s="2" customFormat="1" ht="21.75" customHeight="1">
      <c r="A187" s="38"/>
      <c r="B187" s="39"/>
      <c r="C187" s="235" t="s">
        <v>237</v>
      </c>
      <c r="D187" s="235" t="s">
        <v>121</v>
      </c>
      <c r="E187" s="236" t="s">
        <v>281</v>
      </c>
      <c r="F187" s="237" t="s">
        <v>282</v>
      </c>
      <c r="G187" s="238" t="s">
        <v>240</v>
      </c>
      <c r="H187" s="239">
        <v>43.706000000000003</v>
      </c>
      <c r="I187" s="240"/>
      <c r="J187" s="241">
        <f>ROUND(I187*H187,2)</f>
        <v>0</v>
      </c>
      <c r="K187" s="237" t="s">
        <v>124</v>
      </c>
      <c r="L187" s="44"/>
      <c r="M187" s="242" t="s">
        <v>1</v>
      </c>
      <c r="N187" s="243" t="s">
        <v>38</v>
      </c>
      <c r="O187" s="91"/>
      <c r="P187" s="244">
        <f>O187*H187</f>
        <v>0</v>
      </c>
      <c r="Q187" s="244">
        <v>0.058279999999999998</v>
      </c>
      <c r="R187" s="244">
        <f>Q187*H187</f>
        <v>2.5471856800000001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152</v>
      </c>
      <c r="AT187" s="246" t="s">
        <v>121</v>
      </c>
      <c r="AU187" s="246" t="s">
        <v>83</v>
      </c>
      <c r="AY187" s="17" t="s">
        <v>118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81</v>
      </c>
      <c r="BK187" s="247">
        <f>ROUND(I187*H187,2)</f>
        <v>0</v>
      </c>
      <c r="BL187" s="17" t="s">
        <v>152</v>
      </c>
      <c r="BM187" s="246" t="s">
        <v>417</v>
      </c>
    </row>
    <row r="188" s="2" customFormat="1">
      <c r="A188" s="38"/>
      <c r="B188" s="39"/>
      <c r="C188" s="40"/>
      <c r="D188" s="248" t="s">
        <v>127</v>
      </c>
      <c r="E188" s="40"/>
      <c r="F188" s="249" t="s">
        <v>284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127</v>
      </c>
      <c r="AU188" s="17" t="s">
        <v>83</v>
      </c>
    </row>
    <row r="189" s="13" customFormat="1">
      <c r="A189" s="13"/>
      <c r="B189" s="252"/>
      <c r="C189" s="253"/>
      <c r="D189" s="248" t="s">
        <v>128</v>
      </c>
      <c r="E189" s="254" t="s">
        <v>1</v>
      </c>
      <c r="F189" s="255" t="s">
        <v>285</v>
      </c>
      <c r="G189" s="253"/>
      <c r="H189" s="254" t="s">
        <v>1</v>
      </c>
      <c r="I189" s="256"/>
      <c r="J189" s="253"/>
      <c r="K189" s="253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128</v>
      </c>
      <c r="AU189" s="261" t="s">
        <v>83</v>
      </c>
      <c r="AV189" s="13" t="s">
        <v>81</v>
      </c>
      <c r="AW189" s="13" t="s">
        <v>30</v>
      </c>
      <c r="AX189" s="13" t="s">
        <v>73</v>
      </c>
      <c r="AY189" s="261" t="s">
        <v>118</v>
      </c>
    </row>
    <row r="190" s="14" customFormat="1">
      <c r="A190" s="14"/>
      <c r="B190" s="262"/>
      <c r="C190" s="263"/>
      <c r="D190" s="248" t="s">
        <v>128</v>
      </c>
      <c r="E190" s="264" t="s">
        <v>1</v>
      </c>
      <c r="F190" s="265" t="s">
        <v>418</v>
      </c>
      <c r="G190" s="263"/>
      <c r="H190" s="266">
        <v>39.732999999999997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128</v>
      </c>
      <c r="AU190" s="272" t="s">
        <v>83</v>
      </c>
      <c r="AV190" s="14" t="s">
        <v>83</v>
      </c>
      <c r="AW190" s="14" t="s">
        <v>30</v>
      </c>
      <c r="AX190" s="14" t="s">
        <v>73</v>
      </c>
      <c r="AY190" s="272" t="s">
        <v>118</v>
      </c>
    </row>
    <row r="191" s="14" customFormat="1">
      <c r="A191" s="14"/>
      <c r="B191" s="262"/>
      <c r="C191" s="263"/>
      <c r="D191" s="248" t="s">
        <v>128</v>
      </c>
      <c r="E191" s="264" t="s">
        <v>1</v>
      </c>
      <c r="F191" s="265" t="s">
        <v>419</v>
      </c>
      <c r="G191" s="263"/>
      <c r="H191" s="266">
        <v>3.9729999999999999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2" t="s">
        <v>128</v>
      </c>
      <c r="AU191" s="272" t="s">
        <v>83</v>
      </c>
      <c r="AV191" s="14" t="s">
        <v>83</v>
      </c>
      <c r="AW191" s="14" t="s">
        <v>30</v>
      </c>
      <c r="AX191" s="14" t="s">
        <v>73</v>
      </c>
      <c r="AY191" s="272" t="s">
        <v>118</v>
      </c>
    </row>
    <row r="192" s="15" customFormat="1">
      <c r="A192" s="15"/>
      <c r="B192" s="273"/>
      <c r="C192" s="274"/>
      <c r="D192" s="248" t="s">
        <v>128</v>
      </c>
      <c r="E192" s="275" t="s">
        <v>1</v>
      </c>
      <c r="F192" s="276" t="s">
        <v>151</v>
      </c>
      <c r="G192" s="274"/>
      <c r="H192" s="277">
        <v>43.706000000000003</v>
      </c>
      <c r="I192" s="278"/>
      <c r="J192" s="274"/>
      <c r="K192" s="274"/>
      <c r="L192" s="279"/>
      <c r="M192" s="280"/>
      <c r="N192" s="281"/>
      <c r="O192" s="281"/>
      <c r="P192" s="281"/>
      <c r="Q192" s="281"/>
      <c r="R192" s="281"/>
      <c r="S192" s="281"/>
      <c r="T192" s="28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3" t="s">
        <v>128</v>
      </c>
      <c r="AU192" s="283" t="s">
        <v>83</v>
      </c>
      <c r="AV192" s="15" t="s">
        <v>152</v>
      </c>
      <c r="AW192" s="15" t="s">
        <v>30</v>
      </c>
      <c r="AX192" s="15" t="s">
        <v>81</v>
      </c>
      <c r="AY192" s="283" t="s">
        <v>118</v>
      </c>
    </row>
    <row r="193" s="2" customFormat="1" ht="21.75" customHeight="1">
      <c r="A193" s="38"/>
      <c r="B193" s="39"/>
      <c r="C193" s="235" t="s">
        <v>245</v>
      </c>
      <c r="D193" s="235" t="s">
        <v>121</v>
      </c>
      <c r="E193" s="236" t="s">
        <v>289</v>
      </c>
      <c r="F193" s="237" t="s">
        <v>290</v>
      </c>
      <c r="G193" s="238" t="s">
        <v>240</v>
      </c>
      <c r="H193" s="239">
        <v>5.0910000000000002</v>
      </c>
      <c r="I193" s="240"/>
      <c r="J193" s="241">
        <f>ROUND(I193*H193,2)</f>
        <v>0</v>
      </c>
      <c r="K193" s="237" t="s">
        <v>124</v>
      </c>
      <c r="L193" s="44"/>
      <c r="M193" s="242" t="s">
        <v>1</v>
      </c>
      <c r="N193" s="243" t="s">
        <v>38</v>
      </c>
      <c r="O193" s="91"/>
      <c r="P193" s="244">
        <f>O193*H193</f>
        <v>0</v>
      </c>
      <c r="Q193" s="244">
        <v>0.079799999999999996</v>
      </c>
      <c r="R193" s="244">
        <f>Q193*H193</f>
        <v>0.40626180000000001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152</v>
      </c>
      <c r="AT193" s="246" t="s">
        <v>121</v>
      </c>
      <c r="AU193" s="246" t="s">
        <v>83</v>
      </c>
      <c r="AY193" s="17" t="s">
        <v>118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81</v>
      </c>
      <c r="BK193" s="247">
        <f>ROUND(I193*H193,2)</f>
        <v>0</v>
      </c>
      <c r="BL193" s="17" t="s">
        <v>152</v>
      </c>
      <c r="BM193" s="246" t="s">
        <v>420</v>
      </c>
    </row>
    <row r="194" s="2" customFormat="1">
      <c r="A194" s="38"/>
      <c r="B194" s="39"/>
      <c r="C194" s="40"/>
      <c r="D194" s="248" t="s">
        <v>127</v>
      </c>
      <c r="E194" s="40"/>
      <c r="F194" s="249" t="s">
        <v>292</v>
      </c>
      <c r="G194" s="40"/>
      <c r="H194" s="40"/>
      <c r="I194" s="144"/>
      <c r="J194" s="40"/>
      <c r="K194" s="40"/>
      <c r="L194" s="44"/>
      <c r="M194" s="250"/>
      <c r="N194" s="25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127</v>
      </c>
      <c r="AU194" s="17" t="s">
        <v>83</v>
      </c>
    </row>
    <row r="195" s="13" customFormat="1">
      <c r="A195" s="13"/>
      <c r="B195" s="252"/>
      <c r="C195" s="253"/>
      <c r="D195" s="248" t="s">
        <v>128</v>
      </c>
      <c r="E195" s="254" t="s">
        <v>1</v>
      </c>
      <c r="F195" s="255" t="s">
        <v>285</v>
      </c>
      <c r="G195" s="253"/>
      <c r="H195" s="254" t="s">
        <v>1</v>
      </c>
      <c r="I195" s="256"/>
      <c r="J195" s="253"/>
      <c r="K195" s="253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128</v>
      </c>
      <c r="AU195" s="261" t="s">
        <v>83</v>
      </c>
      <c r="AV195" s="13" t="s">
        <v>81</v>
      </c>
      <c r="AW195" s="13" t="s">
        <v>30</v>
      </c>
      <c r="AX195" s="13" t="s">
        <v>73</v>
      </c>
      <c r="AY195" s="261" t="s">
        <v>118</v>
      </c>
    </row>
    <row r="196" s="14" customFormat="1">
      <c r="A196" s="14"/>
      <c r="B196" s="262"/>
      <c r="C196" s="263"/>
      <c r="D196" s="248" t="s">
        <v>128</v>
      </c>
      <c r="E196" s="264" t="s">
        <v>1</v>
      </c>
      <c r="F196" s="265" t="s">
        <v>421</v>
      </c>
      <c r="G196" s="263"/>
      <c r="H196" s="266">
        <v>4.6280000000000001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128</v>
      </c>
      <c r="AU196" s="272" t="s">
        <v>83</v>
      </c>
      <c r="AV196" s="14" t="s">
        <v>83</v>
      </c>
      <c r="AW196" s="14" t="s">
        <v>30</v>
      </c>
      <c r="AX196" s="14" t="s">
        <v>73</v>
      </c>
      <c r="AY196" s="272" t="s">
        <v>118</v>
      </c>
    </row>
    <row r="197" s="14" customFormat="1">
      <c r="A197" s="14"/>
      <c r="B197" s="262"/>
      <c r="C197" s="263"/>
      <c r="D197" s="248" t="s">
        <v>128</v>
      </c>
      <c r="E197" s="264" t="s">
        <v>1</v>
      </c>
      <c r="F197" s="265" t="s">
        <v>422</v>
      </c>
      <c r="G197" s="263"/>
      <c r="H197" s="266">
        <v>0.46300000000000002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2" t="s">
        <v>128</v>
      </c>
      <c r="AU197" s="272" t="s">
        <v>83</v>
      </c>
      <c r="AV197" s="14" t="s">
        <v>83</v>
      </c>
      <c r="AW197" s="14" t="s">
        <v>30</v>
      </c>
      <c r="AX197" s="14" t="s">
        <v>73</v>
      </c>
      <c r="AY197" s="272" t="s">
        <v>118</v>
      </c>
    </row>
    <row r="198" s="15" customFormat="1">
      <c r="A198" s="15"/>
      <c r="B198" s="273"/>
      <c r="C198" s="274"/>
      <c r="D198" s="248" t="s">
        <v>128</v>
      </c>
      <c r="E198" s="275" t="s">
        <v>1</v>
      </c>
      <c r="F198" s="276" t="s">
        <v>151</v>
      </c>
      <c r="G198" s="274"/>
      <c r="H198" s="277">
        <v>5.0910000000000002</v>
      </c>
      <c r="I198" s="278"/>
      <c r="J198" s="274"/>
      <c r="K198" s="274"/>
      <c r="L198" s="279"/>
      <c r="M198" s="280"/>
      <c r="N198" s="281"/>
      <c r="O198" s="281"/>
      <c r="P198" s="281"/>
      <c r="Q198" s="281"/>
      <c r="R198" s="281"/>
      <c r="S198" s="281"/>
      <c r="T198" s="28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3" t="s">
        <v>128</v>
      </c>
      <c r="AU198" s="283" t="s">
        <v>83</v>
      </c>
      <c r="AV198" s="15" t="s">
        <v>152</v>
      </c>
      <c r="AW198" s="15" t="s">
        <v>30</v>
      </c>
      <c r="AX198" s="15" t="s">
        <v>81</v>
      </c>
      <c r="AY198" s="283" t="s">
        <v>118</v>
      </c>
    </row>
    <row r="199" s="2" customFormat="1" ht="21.75" customHeight="1">
      <c r="A199" s="38"/>
      <c r="B199" s="39"/>
      <c r="C199" s="235" t="s">
        <v>253</v>
      </c>
      <c r="D199" s="235" t="s">
        <v>121</v>
      </c>
      <c r="E199" s="236" t="s">
        <v>296</v>
      </c>
      <c r="F199" s="237" t="s">
        <v>297</v>
      </c>
      <c r="G199" s="238" t="s">
        <v>240</v>
      </c>
      <c r="H199" s="239">
        <v>500.33800000000002</v>
      </c>
      <c r="I199" s="240"/>
      <c r="J199" s="241">
        <f>ROUND(I199*H199,2)</f>
        <v>0</v>
      </c>
      <c r="K199" s="237" t="s">
        <v>124</v>
      </c>
      <c r="L199" s="44"/>
      <c r="M199" s="242" t="s">
        <v>1</v>
      </c>
      <c r="N199" s="243" t="s">
        <v>38</v>
      </c>
      <c r="O199" s="91"/>
      <c r="P199" s="244">
        <f>O199*H199</f>
        <v>0</v>
      </c>
      <c r="Q199" s="244">
        <v>0.00158</v>
      </c>
      <c r="R199" s="244">
        <f>Q199*H199</f>
        <v>0.79053404000000005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152</v>
      </c>
      <c r="AT199" s="246" t="s">
        <v>121</v>
      </c>
      <c r="AU199" s="246" t="s">
        <v>83</v>
      </c>
      <c r="AY199" s="17" t="s">
        <v>118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81</v>
      </c>
      <c r="BK199" s="247">
        <f>ROUND(I199*H199,2)</f>
        <v>0</v>
      </c>
      <c r="BL199" s="17" t="s">
        <v>152</v>
      </c>
      <c r="BM199" s="246" t="s">
        <v>423</v>
      </c>
    </row>
    <row r="200" s="2" customFormat="1">
      <c r="A200" s="38"/>
      <c r="B200" s="39"/>
      <c r="C200" s="40"/>
      <c r="D200" s="248" t="s">
        <v>127</v>
      </c>
      <c r="E200" s="40"/>
      <c r="F200" s="249" t="s">
        <v>299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127</v>
      </c>
      <c r="AU200" s="17" t="s">
        <v>83</v>
      </c>
    </row>
    <row r="201" s="13" customFormat="1">
      <c r="A201" s="13"/>
      <c r="B201" s="252"/>
      <c r="C201" s="253"/>
      <c r="D201" s="248" t="s">
        <v>128</v>
      </c>
      <c r="E201" s="254" t="s">
        <v>1</v>
      </c>
      <c r="F201" s="255" t="s">
        <v>265</v>
      </c>
      <c r="G201" s="253"/>
      <c r="H201" s="254" t="s">
        <v>1</v>
      </c>
      <c r="I201" s="256"/>
      <c r="J201" s="253"/>
      <c r="K201" s="253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128</v>
      </c>
      <c r="AU201" s="261" t="s">
        <v>83</v>
      </c>
      <c r="AV201" s="13" t="s">
        <v>81</v>
      </c>
      <c r="AW201" s="13" t="s">
        <v>30</v>
      </c>
      <c r="AX201" s="13" t="s">
        <v>73</v>
      </c>
      <c r="AY201" s="261" t="s">
        <v>118</v>
      </c>
    </row>
    <row r="202" s="14" customFormat="1">
      <c r="A202" s="14"/>
      <c r="B202" s="262"/>
      <c r="C202" s="263"/>
      <c r="D202" s="248" t="s">
        <v>128</v>
      </c>
      <c r="E202" s="264" t="s">
        <v>1</v>
      </c>
      <c r="F202" s="265" t="s">
        <v>403</v>
      </c>
      <c r="G202" s="263"/>
      <c r="H202" s="266">
        <v>40.091000000000001</v>
      </c>
      <c r="I202" s="267"/>
      <c r="J202" s="263"/>
      <c r="K202" s="263"/>
      <c r="L202" s="268"/>
      <c r="M202" s="269"/>
      <c r="N202" s="270"/>
      <c r="O202" s="270"/>
      <c r="P202" s="270"/>
      <c r="Q202" s="270"/>
      <c r="R202" s="270"/>
      <c r="S202" s="270"/>
      <c r="T202" s="27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2" t="s">
        <v>128</v>
      </c>
      <c r="AU202" s="272" t="s">
        <v>83</v>
      </c>
      <c r="AV202" s="14" t="s">
        <v>83</v>
      </c>
      <c r="AW202" s="14" t="s">
        <v>30</v>
      </c>
      <c r="AX202" s="14" t="s">
        <v>73</v>
      </c>
      <c r="AY202" s="272" t="s">
        <v>118</v>
      </c>
    </row>
    <row r="203" s="14" customFormat="1">
      <c r="A203" s="14"/>
      <c r="B203" s="262"/>
      <c r="C203" s="263"/>
      <c r="D203" s="248" t="s">
        <v>128</v>
      </c>
      <c r="E203" s="264" t="s">
        <v>1</v>
      </c>
      <c r="F203" s="265" t="s">
        <v>424</v>
      </c>
      <c r="G203" s="263"/>
      <c r="H203" s="266">
        <v>414.06900000000002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128</v>
      </c>
      <c r="AU203" s="272" t="s">
        <v>83</v>
      </c>
      <c r="AV203" s="14" t="s">
        <v>83</v>
      </c>
      <c r="AW203" s="14" t="s">
        <v>30</v>
      </c>
      <c r="AX203" s="14" t="s">
        <v>73</v>
      </c>
      <c r="AY203" s="272" t="s">
        <v>118</v>
      </c>
    </row>
    <row r="204" s="14" customFormat="1">
      <c r="A204" s="14"/>
      <c r="B204" s="262"/>
      <c r="C204" s="263"/>
      <c r="D204" s="248" t="s">
        <v>128</v>
      </c>
      <c r="E204" s="264" t="s">
        <v>1</v>
      </c>
      <c r="F204" s="265" t="s">
        <v>425</v>
      </c>
      <c r="G204" s="263"/>
      <c r="H204" s="266">
        <v>45.415999999999997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2" t="s">
        <v>128</v>
      </c>
      <c r="AU204" s="272" t="s">
        <v>83</v>
      </c>
      <c r="AV204" s="14" t="s">
        <v>83</v>
      </c>
      <c r="AW204" s="14" t="s">
        <v>30</v>
      </c>
      <c r="AX204" s="14" t="s">
        <v>73</v>
      </c>
      <c r="AY204" s="272" t="s">
        <v>118</v>
      </c>
    </row>
    <row r="205" s="14" customFormat="1">
      <c r="A205" s="14"/>
      <c r="B205" s="262"/>
      <c r="C205" s="263"/>
      <c r="D205" s="248" t="s">
        <v>128</v>
      </c>
      <c r="E205" s="264" t="s">
        <v>1</v>
      </c>
      <c r="F205" s="265" t="s">
        <v>416</v>
      </c>
      <c r="G205" s="263"/>
      <c r="H205" s="266">
        <v>0.76200000000000001</v>
      </c>
      <c r="I205" s="267"/>
      <c r="J205" s="263"/>
      <c r="K205" s="263"/>
      <c r="L205" s="268"/>
      <c r="M205" s="269"/>
      <c r="N205" s="270"/>
      <c r="O205" s="270"/>
      <c r="P205" s="270"/>
      <c r="Q205" s="270"/>
      <c r="R205" s="270"/>
      <c r="S205" s="270"/>
      <c r="T205" s="27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2" t="s">
        <v>128</v>
      </c>
      <c r="AU205" s="272" t="s">
        <v>83</v>
      </c>
      <c r="AV205" s="14" t="s">
        <v>83</v>
      </c>
      <c r="AW205" s="14" t="s">
        <v>30</v>
      </c>
      <c r="AX205" s="14" t="s">
        <v>73</v>
      </c>
      <c r="AY205" s="272" t="s">
        <v>118</v>
      </c>
    </row>
    <row r="206" s="15" customFormat="1">
      <c r="A206" s="15"/>
      <c r="B206" s="273"/>
      <c r="C206" s="274"/>
      <c r="D206" s="248" t="s">
        <v>128</v>
      </c>
      <c r="E206" s="275" t="s">
        <v>1</v>
      </c>
      <c r="F206" s="276" t="s">
        <v>151</v>
      </c>
      <c r="G206" s="274"/>
      <c r="H206" s="277">
        <v>500.33800000000002</v>
      </c>
      <c r="I206" s="278"/>
      <c r="J206" s="274"/>
      <c r="K206" s="274"/>
      <c r="L206" s="279"/>
      <c r="M206" s="280"/>
      <c r="N206" s="281"/>
      <c r="O206" s="281"/>
      <c r="P206" s="281"/>
      <c r="Q206" s="281"/>
      <c r="R206" s="281"/>
      <c r="S206" s="281"/>
      <c r="T206" s="28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3" t="s">
        <v>128</v>
      </c>
      <c r="AU206" s="283" t="s">
        <v>83</v>
      </c>
      <c r="AV206" s="15" t="s">
        <v>152</v>
      </c>
      <c r="AW206" s="15" t="s">
        <v>30</v>
      </c>
      <c r="AX206" s="15" t="s">
        <v>81</v>
      </c>
      <c r="AY206" s="283" t="s">
        <v>118</v>
      </c>
    </row>
    <row r="207" s="12" customFormat="1" ht="22.8" customHeight="1">
      <c r="A207" s="12"/>
      <c r="B207" s="219"/>
      <c r="C207" s="220"/>
      <c r="D207" s="221" t="s">
        <v>72</v>
      </c>
      <c r="E207" s="233" t="s">
        <v>302</v>
      </c>
      <c r="F207" s="233" t="s">
        <v>303</v>
      </c>
      <c r="G207" s="220"/>
      <c r="H207" s="220"/>
      <c r="I207" s="223"/>
      <c r="J207" s="234">
        <f>BK207</f>
        <v>0</v>
      </c>
      <c r="K207" s="220"/>
      <c r="L207" s="225"/>
      <c r="M207" s="226"/>
      <c r="N207" s="227"/>
      <c r="O207" s="227"/>
      <c r="P207" s="228">
        <f>SUM(P208:P214)</f>
        <v>0</v>
      </c>
      <c r="Q207" s="227"/>
      <c r="R207" s="228">
        <f>SUM(R208:R214)</f>
        <v>0</v>
      </c>
      <c r="S207" s="227"/>
      <c r="T207" s="229">
        <f>SUM(T208:T214)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0" t="s">
        <v>81</v>
      </c>
      <c r="AT207" s="231" t="s">
        <v>72</v>
      </c>
      <c r="AU207" s="231" t="s">
        <v>81</v>
      </c>
      <c r="AY207" s="230" t="s">
        <v>118</v>
      </c>
      <c r="BK207" s="232">
        <f>SUM(BK208:BK214)</f>
        <v>0</v>
      </c>
    </row>
    <row r="208" s="2" customFormat="1" ht="21.75" customHeight="1">
      <c r="A208" s="38"/>
      <c r="B208" s="39"/>
      <c r="C208" s="235" t="s">
        <v>260</v>
      </c>
      <c r="D208" s="235" t="s">
        <v>121</v>
      </c>
      <c r="E208" s="236" t="s">
        <v>305</v>
      </c>
      <c r="F208" s="237" t="s">
        <v>306</v>
      </c>
      <c r="G208" s="238" t="s">
        <v>307</v>
      </c>
      <c r="H208" s="239">
        <v>5.2839999999999998</v>
      </c>
      <c r="I208" s="240"/>
      <c r="J208" s="241">
        <f>ROUND(I208*H208,2)</f>
        <v>0</v>
      </c>
      <c r="K208" s="237" t="s">
        <v>124</v>
      </c>
      <c r="L208" s="44"/>
      <c r="M208" s="242" t="s">
        <v>1</v>
      </c>
      <c r="N208" s="243" t="s">
        <v>38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152</v>
      </c>
      <c r="AT208" s="246" t="s">
        <v>121</v>
      </c>
      <c r="AU208" s="246" t="s">
        <v>83</v>
      </c>
      <c r="AY208" s="17" t="s">
        <v>118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81</v>
      </c>
      <c r="BK208" s="247">
        <f>ROUND(I208*H208,2)</f>
        <v>0</v>
      </c>
      <c r="BL208" s="17" t="s">
        <v>152</v>
      </c>
      <c r="BM208" s="246" t="s">
        <v>426</v>
      </c>
    </row>
    <row r="209" s="2" customFormat="1">
      <c r="A209" s="38"/>
      <c r="B209" s="39"/>
      <c r="C209" s="40"/>
      <c r="D209" s="248" t="s">
        <v>127</v>
      </c>
      <c r="E209" s="40"/>
      <c r="F209" s="249" t="s">
        <v>309</v>
      </c>
      <c r="G209" s="40"/>
      <c r="H209" s="40"/>
      <c r="I209" s="144"/>
      <c r="J209" s="40"/>
      <c r="K209" s="40"/>
      <c r="L209" s="44"/>
      <c r="M209" s="250"/>
      <c r="N209" s="25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127</v>
      </c>
      <c r="AU209" s="17" t="s">
        <v>83</v>
      </c>
    </row>
    <row r="210" s="2" customFormat="1" ht="21.75" customHeight="1">
      <c r="A210" s="38"/>
      <c r="B210" s="39"/>
      <c r="C210" s="235" t="s">
        <v>268</v>
      </c>
      <c r="D210" s="235" t="s">
        <v>121</v>
      </c>
      <c r="E210" s="236" t="s">
        <v>311</v>
      </c>
      <c r="F210" s="237" t="s">
        <v>312</v>
      </c>
      <c r="G210" s="238" t="s">
        <v>307</v>
      </c>
      <c r="H210" s="239">
        <v>89.828000000000003</v>
      </c>
      <c r="I210" s="240"/>
      <c r="J210" s="241">
        <f>ROUND(I210*H210,2)</f>
        <v>0</v>
      </c>
      <c r="K210" s="237" t="s">
        <v>124</v>
      </c>
      <c r="L210" s="44"/>
      <c r="M210" s="242" t="s">
        <v>1</v>
      </c>
      <c r="N210" s="243" t="s">
        <v>38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152</v>
      </c>
      <c r="AT210" s="246" t="s">
        <v>121</v>
      </c>
      <c r="AU210" s="246" t="s">
        <v>83</v>
      </c>
      <c r="AY210" s="17" t="s">
        <v>118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81</v>
      </c>
      <c r="BK210" s="247">
        <f>ROUND(I210*H210,2)</f>
        <v>0</v>
      </c>
      <c r="BL210" s="17" t="s">
        <v>152</v>
      </c>
      <c r="BM210" s="246" t="s">
        <v>427</v>
      </c>
    </row>
    <row r="211" s="2" customFormat="1">
      <c r="A211" s="38"/>
      <c r="B211" s="39"/>
      <c r="C211" s="40"/>
      <c r="D211" s="248" t="s">
        <v>127</v>
      </c>
      <c r="E211" s="40"/>
      <c r="F211" s="249" t="s">
        <v>314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127</v>
      </c>
      <c r="AU211" s="17" t="s">
        <v>83</v>
      </c>
    </row>
    <row r="212" s="14" customFormat="1">
      <c r="A212" s="14"/>
      <c r="B212" s="262"/>
      <c r="C212" s="263"/>
      <c r="D212" s="248" t="s">
        <v>128</v>
      </c>
      <c r="E212" s="263"/>
      <c r="F212" s="265" t="s">
        <v>428</v>
      </c>
      <c r="G212" s="263"/>
      <c r="H212" s="266">
        <v>89.828000000000003</v>
      </c>
      <c r="I212" s="267"/>
      <c r="J212" s="263"/>
      <c r="K212" s="263"/>
      <c r="L212" s="268"/>
      <c r="M212" s="269"/>
      <c r="N212" s="270"/>
      <c r="O212" s="270"/>
      <c r="P212" s="270"/>
      <c r="Q212" s="270"/>
      <c r="R212" s="270"/>
      <c r="S212" s="270"/>
      <c r="T212" s="27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2" t="s">
        <v>128</v>
      </c>
      <c r="AU212" s="272" t="s">
        <v>83</v>
      </c>
      <c r="AV212" s="14" t="s">
        <v>83</v>
      </c>
      <c r="AW212" s="14" t="s">
        <v>4</v>
      </c>
      <c r="AX212" s="14" t="s">
        <v>81</v>
      </c>
      <c r="AY212" s="272" t="s">
        <v>118</v>
      </c>
    </row>
    <row r="213" s="2" customFormat="1" ht="21.75" customHeight="1">
      <c r="A213" s="38"/>
      <c r="B213" s="39"/>
      <c r="C213" s="235" t="s">
        <v>8</v>
      </c>
      <c r="D213" s="235" t="s">
        <v>121</v>
      </c>
      <c r="E213" s="236" t="s">
        <v>316</v>
      </c>
      <c r="F213" s="237" t="s">
        <v>317</v>
      </c>
      <c r="G213" s="238" t="s">
        <v>307</v>
      </c>
      <c r="H213" s="239">
        <v>5.2839999999999998</v>
      </c>
      <c r="I213" s="240"/>
      <c r="J213" s="241">
        <f>ROUND(I213*H213,2)</f>
        <v>0</v>
      </c>
      <c r="K213" s="237" t="s">
        <v>124</v>
      </c>
      <c r="L213" s="44"/>
      <c r="M213" s="242" t="s">
        <v>1</v>
      </c>
      <c r="N213" s="243" t="s">
        <v>38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152</v>
      </c>
      <c r="AT213" s="246" t="s">
        <v>121</v>
      </c>
      <c r="AU213" s="246" t="s">
        <v>83</v>
      </c>
      <c r="AY213" s="17" t="s">
        <v>118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81</v>
      </c>
      <c r="BK213" s="247">
        <f>ROUND(I213*H213,2)</f>
        <v>0</v>
      </c>
      <c r="BL213" s="17" t="s">
        <v>152</v>
      </c>
      <c r="BM213" s="246" t="s">
        <v>429</v>
      </c>
    </row>
    <row r="214" s="2" customFormat="1">
      <c r="A214" s="38"/>
      <c r="B214" s="39"/>
      <c r="C214" s="40"/>
      <c r="D214" s="248" t="s">
        <v>127</v>
      </c>
      <c r="E214" s="40"/>
      <c r="F214" s="249" t="s">
        <v>319</v>
      </c>
      <c r="G214" s="40"/>
      <c r="H214" s="40"/>
      <c r="I214" s="144"/>
      <c r="J214" s="40"/>
      <c r="K214" s="40"/>
      <c r="L214" s="44"/>
      <c r="M214" s="250"/>
      <c r="N214" s="25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127</v>
      </c>
      <c r="AU214" s="17" t="s">
        <v>83</v>
      </c>
    </row>
    <row r="215" s="12" customFormat="1" ht="22.8" customHeight="1">
      <c r="A215" s="12"/>
      <c r="B215" s="219"/>
      <c r="C215" s="220"/>
      <c r="D215" s="221" t="s">
        <v>72</v>
      </c>
      <c r="E215" s="233" t="s">
        <v>320</v>
      </c>
      <c r="F215" s="233" t="s">
        <v>321</v>
      </c>
      <c r="G215" s="220"/>
      <c r="H215" s="220"/>
      <c r="I215" s="223"/>
      <c r="J215" s="234">
        <f>BK215</f>
        <v>0</v>
      </c>
      <c r="K215" s="220"/>
      <c r="L215" s="225"/>
      <c r="M215" s="226"/>
      <c r="N215" s="227"/>
      <c r="O215" s="227"/>
      <c r="P215" s="228">
        <f>SUM(P216:P217)</f>
        <v>0</v>
      </c>
      <c r="Q215" s="227"/>
      <c r="R215" s="228">
        <f>SUM(R216:R217)</f>
        <v>0</v>
      </c>
      <c r="S215" s="227"/>
      <c r="T215" s="229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0" t="s">
        <v>81</v>
      </c>
      <c r="AT215" s="231" t="s">
        <v>72</v>
      </c>
      <c r="AU215" s="231" t="s">
        <v>81</v>
      </c>
      <c r="AY215" s="230" t="s">
        <v>118</v>
      </c>
      <c r="BK215" s="232">
        <f>SUM(BK216:BK217)</f>
        <v>0</v>
      </c>
    </row>
    <row r="216" s="2" customFormat="1" ht="16.5" customHeight="1">
      <c r="A216" s="38"/>
      <c r="B216" s="39"/>
      <c r="C216" s="235" t="s">
        <v>280</v>
      </c>
      <c r="D216" s="235" t="s">
        <v>121</v>
      </c>
      <c r="E216" s="236" t="s">
        <v>323</v>
      </c>
      <c r="F216" s="237" t="s">
        <v>324</v>
      </c>
      <c r="G216" s="238" t="s">
        <v>307</v>
      </c>
      <c r="H216" s="239">
        <v>7.1710000000000003</v>
      </c>
      <c r="I216" s="240"/>
      <c r="J216" s="241">
        <f>ROUND(I216*H216,2)</f>
        <v>0</v>
      </c>
      <c r="K216" s="237" t="s">
        <v>124</v>
      </c>
      <c r="L216" s="44"/>
      <c r="M216" s="242" t="s">
        <v>1</v>
      </c>
      <c r="N216" s="243" t="s">
        <v>38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152</v>
      </c>
      <c r="AT216" s="246" t="s">
        <v>121</v>
      </c>
      <c r="AU216" s="246" t="s">
        <v>83</v>
      </c>
      <c r="AY216" s="17" t="s">
        <v>118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81</v>
      </c>
      <c r="BK216" s="247">
        <f>ROUND(I216*H216,2)</f>
        <v>0</v>
      </c>
      <c r="BL216" s="17" t="s">
        <v>152</v>
      </c>
      <c r="BM216" s="246" t="s">
        <v>430</v>
      </c>
    </row>
    <row r="217" s="2" customFormat="1">
      <c r="A217" s="38"/>
      <c r="B217" s="39"/>
      <c r="C217" s="40"/>
      <c r="D217" s="248" t="s">
        <v>127</v>
      </c>
      <c r="E217" s="40"/>
      <c r="F217" s="249" t="s">
        <v>326</v>
      </c>
      <c r="G217" s="40"/>
      <c r="H217" s="40"/>
      <c r="I217" s="144"/>
      <c r="J217" s="40"/>
      <c r="K217" s="40"/>
      <c r="L217" s="44"/>
      <c r="M217" s="250"/>
      <c r="N217" s="25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127</v>
      </c>
      <c r="AU217" s="17" t="s">
        <v>83</v>
      </c>
    </row>
    <row r="218" s="12" customFormat="1" ht="25.92" customHeight="1">
      <c r="A218" s="12"/>
      <c r="B218" s="219"/>
      <c r="C218" s="220"/>
      <c r="D218" s="221" t="s">
        <v>72</v>
      </c>
      <c r="E218" s="222" t="s">
        <v>327</v>
      </c>
      <c r="F218" s="222" t="s">
        <v>328</v>
      </c>
      <c r="G218" s="220"/>
      <c r="H218" s="220"/>
      <c r="I218" s="223"/>
      <c r="J218" s="224">
        <f>BK218</f>
        <v>0</v>
      </c>
      <c r="K218" s="220"/>
      <c r="L218" s="225"/>
      <c r="M218" s="226"/>
      <c r="N218" s="227"/>
      <c r="O218" s="227"/>
      <c r="P218" s="228">
        <f>P219</f>
        <v>0</v>
      </c>
      <c r="Q218" s="227"/>
      <c r="R218" s="228">
        <f>R219</f>
        <v>0.84060033000000001</v>
      </c>
      <c r="S218" s="227"/>
      <c r="T218" s="229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0" t="s">
        <v>83</v>
      </c>
      <c r="AT218" s="231" t="s">
        <v>72</v>
      </c>
      <c r="AU218" s="231" t="s">
        <v>73</v>
      </c>
      <c r="AY218" s="230" t="s">
        <v>118</v>
      </c>
      <c r="BK218" s="232">
        <f>BK219</f>
        <v>0</v>
      </c>
    </row>
    <row r="219" s="12" customFormat="1" ht="22.8" customHeight="1">
      <c r="A219" s="12"/>
      <c r="B219" s="219"/>
      <c r="C219" s="220"/>
      <c r="D219" s="221" t="s">
        <v>72</v>
      </c>
      <c r="E219" s="233" t="s">
        <v>329</v>
      </c>
      <c r="F219" s="233" t="s">
        <v>330</v>
      </c>
      <c r="G219" s="220"/>
      <c r="H219" s="220"/>
      <c r="I219" s="223"/>
      <c r="J219" s="234">
        <f>BK219</f>
        <v>0</v>
      </c>
      <c r="K219" s="220"/>
      <c r="L219" s="225"/>
      <c r="M219" s="226"/>
      <c r="N219" s="227"/>
      <c r="O219" s="227"/>
      <c r="P219" s="228">
        <f>SUM(P220:P247)</f>
        <v>0</v>
      </c>
      <c r="Q219" s="227"/>
      <c r="R219" s="228">
        <f>SUM(R220:R247)</f>
        <v>0.84060033000000001</v>
      </c>
      <c r="S219" s="227"/>
      <c r="T219" s="229">
        <f>SUM(T220:T247)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0" t="s">
        <v>83</v>
      </c>
      <c r="AT219" s="231" t="s">
        <v>72</v>
      </c>
      <c r="AU219" s="231" t="s">
        <v>81</v>
      </c>
      <c r="AY219" s="230" t="s">
        <v>118</v>
      </c>
      <c r="BK219" s="232">
        <f>SUM(BK220:BK247)</f>
        <v>0</v>
      </c>
    </row>
    <row r="220" s="2" customFormat="1" ht="21.75" customHeight="1">
      <c r="A220" s="38"/>
      <c r="B220" s="39"/>
      <c r="C220" s="235" t="s">
        <v>288</v>
      </c>
      <c r="D220" s="235" t="s">
        <v>121</v>
      </c>
      <c r="E220" s="236" t="s">
        <v>332</v>
      </c>
      <c r="F220" s="237" t="s">
        <v>333</v>
      </c>
      <c r="G220" s="238" t="s">
        <v>334</v>
      </c>
      <c r="H220" s="239">
        <v>346.29899999999998</v>
      </c>
      <c r="I220" s="240"/>
      <c r="J220" s="241">
        <f>ROUND(I220*H220,2)</f>
        <v>0</v>
      </c>
      <c r="K220" s="237" t="s">
        <v>124</v>
      </c>
      <c r="L220" s="44"/>
      <c r="M220" s="242" t="s">
        <v>1</v>
      </c>
      <c r="N220" s="243" t="s">
        <v>38</v>
      </c>
      <c r="O220" s="91"/>
      <c r="P220" s="244">
        <f>O220*H220</f>
        <v>0</v>
      </c>
      <c r="Q220" s="244">
        <v>6.9999999999999994E-05</v>
      </c>
      <c r="R220" s="244">
        <f>Q220*H220</f>
        <v>0.024240929999999997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280</v>
      </c>
      <c r="AT220" s="246" t="s">
        <v>121</v>
      </c>
      <c r="AU220" s="246" t="s">
        <v>83</v>
      </c>
      <c r="AY220" s="17" t="s">
        <v>118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81</v>
      </c>
      <c r="BK220" s="247">
        <f>ROUND(I220*H220,2)</f>
        <v>0</v>
      </c>
      <c r="BL220" s="17" t="s">
        <v>280</v>
      </c>
      <c r="BM220" s="246" t="s">
        <v>431</v>
      </c>
    </row>
    <row r="221" s="2" customFormat="1">
      <c r="A221" s="38"/>
      <c r="B221" s="39"/>
      <c r="C221" s="40"/>
      <c r="D221" s="248" t="s">
        <v>127</v>
      </c>
      <c r="E221" s="40"/>
      <c r="F221" s="249" t="s">
        <v>336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127</v>
      </c>
      <c r="AU221" s="17" t="s">
        <v>83</v>
      </c>
    </row>
    <row r="222" s="14" customFormat="1">
      <c r="A222" s="14"/>
      <c r="B222" s="262"/>
      <c r="C222" s="263"/>
      <c r="D222" s="248" t="s">
        <v>128</v>
      </c>
      <c r="E222" s="264" t="s">
        <v>1</v>
      </c>
      <c r="F222" s="265" t="s">
        <v>432</v>
      </c>
      <c r="G222" s="263"/>
      <c r="H222" s="266">
        <v>326.822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2" t="s">
        <v>128</v>
      </c>
      <c r="AU222" s="272" t="s">
        <v>83</v>
      </c>
      <c r="AV222" s="14" t="s">
        <v>83</v>
      </c>
      <c r="AW222" s="14" t="s">
        <v>30</v>
      </c>
      <c r="AX222" s="14" t="s">
        <v>73</v>
      </c>
      <c r="AY222" s="272" t="s">
        <v>118</v>
      </c>
    </row>
    <row r="223" s="14" customFormat="1">
      <c r="A223" s="14"/>
      <c r="B223" s="262"/>
      <c r="C223" s="263"/>
      <c r="D223" s="248" t="s">
        <v>128</v>
      </c>
      <c r="E223" s="264" t="s">
        <v>1</v>
      </c>
      <c r="F223" s="265" t="s">
        <v>433</v>
      </c>
      <c r="G223" s="263"/>
      <c r="H223" s="266">
        <v>19.477</v>
      </c>
      <c r="I223" s="267"/>
      <c r="J223" s="263"/>
      <c r="K223" s="263"/>
      <c r="L223" s="268"/>
      <c r="M223" s="269"/>
      <c r="N223" s="270"/>
      <c r="O223" s="270"/>
      <c r="P223" s="270"/>
      <c r="Q223" s="270"/>
      <c r="R223" s="270"/>
      <c r="S223" s="270"/>
      <c r="T223" s="27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2" t="s">
        <v>128</v>
      </c>
      <c r="AU223" s="272" t="s">
        <v>83</v>
      </c>
      <c r="AV223" s="14" t="s">
        <v>83</v>
      </c>
      <c r="AW223" s="14" t="s">
        <v>30</v>
      </c>
      <c r="AX223" s="14" t="s">
        <v>73</v>
      </c>
      <c r="AY223" s="272" t="s">
        <v>118</v>
      </c>
    </row>
    <row r="224" s="15" customFormat="1">
      <c r="A224" s="15"/>
      <c r="B224" s="273"/>
      <c r="C224" s="274"/>
      <c r="D224" s="248" t="s">
        <v>128</v>
      </c>
      <c r="E224" s="275" t="s">
        <v>1</v>
      </c>
      <c r="F224" s="276" t="s">
        <v>151</v>
      </c>
      <c r="G224" s="274"/>
      <c r="H224" s="277">
        <v>346.29899999999998</v>
      </c>
      <c r="I224" s="278"/>
      <c r="J224" s="274"/>
      <c r="K224" s="274"/>
      <c r="L224" s="279"/>
      <c r="M224" s="280"/>
      <c r="N224" s="281"/>
      <c r="O224" s="281"/>
      <c r="P224" s="281"/>
      <c r="Q224" s="281"/>
      <c r="R224" s="281"/>
      <c r="S224" s="281"/>
      <c r="T224" s="28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3" t="s">
        <v>128</v>
      </c>
      <c r="AU224" s="283" t="s">
        <v>83</v>
      </c>
      <c r="AV224" s="15" t="s">
        <v>152</v>
      </c>
      <c r="AW224" s="15" t="s">
        <v>30</v>
      </c>
      <c r="AX224" s="15" t="s">
        <v>81</v>
      </c>
      <c r="AY224" s="283" t="s">
        <v>118</v>
      </c>
    </row>
    <row r="225" s="2" customFormat="1" ht="21.75" customHeight="1">
      <c r="A225" s="38"/>
      <c r="B225" s="39"/>
      <c r="C225" s="287" t="s">
        <v>295</v>
      </c>
      <c r="D225" s="287" t="s">
        <v>203</v>
      </c>
      <c r="E225" s="288" t="s">
        <v>340</v>
      </c>
      <c r="F225" s="289" t="s">
        <v>341</v>
      </c>
      <c r="G225" s="290" t="s">
        <v>231</v>
      </c>
      <c r="H225" s="291">
        <v>66.748000000000005</v>
      </c>
      <c r="I225" s="292"/>
      <c r="J225" s="293">
        <f>ROUND(I225*H225,2)</f>
        <v>0</v>
      </c>
      <c r="K225" s="289" t="s">
        <v>124</v>
      </c>
      <c r="L225" s="294"/>
      <c r="M225" s="295" t="s">
        <v>1</v>
      </c>
      <c r="N225" s="296" t="s">
        <v>38</v>
      </c>
      <c r="O225" s="91"/>
      <c r="P225" s="244">
        <f>O225*H225</f>
        <v>0</v>
      </c>
      <c r="Q225" s="244">
        <v>0.0055500000000000002</v>
      </c>
      <c r="R225" s="244">
        <f>Q225*H225</f>
        <v>0.37045140000000004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342</v>
      </c>
      <c r="AT225" s="246" t="s">
        <v>203</v>
      </c>
      <c r="AU225" s="246" t="s">
        <v>83</v>
      </c>
      <c r="AY225" s="17" t="s">
        <v>118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81</v>
      </c>
      <c r="BK225" s="247">
        <f>ROUND(I225*H225,2)</f>
        <v>0</v>
      </c>
      <c r="BL225" s="17" t="s">
        <v>280</v>
      </c>
      <c r="BM225" s="246" t="s">
        <v>434</v>
      </c>
    </row>
    <row r="226" s="2" customFormat="1">
      <c r="A226" s="38"/>
      <c r="B226" s="39"/>
      <c r="C226" s="40"/>
      <c r="D226" s="248" t="s">
        <v>127</v>
      </c>
      <c r="E226" s="40"/>
      <c r="F226" s="249" t="s">
        <v>344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127</v>
      </c>
      <c r="AU226" s="17" t="s">
        <v>83</v>
      </c>
    </row>
    <row r="227" s="14" customFormat="1">
      <c r="A227" s="14"/>
      <c r="B227" s="262"/>
      <c r="C227" s="263"/>
      <c r="D227" s="248" t="s">
        <v>128</v>
      </c>
      <c r="E227" s="264" t="s">
        <v>1</v>
      </c>
      <c r="F227" s="265" t="s">
        <v>435</v>
      </c>
      <c r="G227" s="263"/>
      <c r="H227" s="266">
        <v>60.68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2" t="s">
        <v>128</v>
      </c>
      <c r="AU227" s="272" t="s">
        <v>83</v>
      </c>
      <c r="AV227" s="14" t="s">
        <v>83</v>
      </c>
      <c r="AW227" s="14" t="s">
        <v>30</v>
      </c>
      <c r="AX227" s="14" t="s">
        <v>73</v>
      </c>
      <c r="AY227" s="272" t="s">
        <v>118</v>
      </c>
    </row>
    <row r="228" s="14" customFormat="1">
      <c r="A228" s="14"/>
      <c r="B228" s="262"/>
      <c r="C228" s="263"/>
      <c r="D228" s="248" t="s">
        <v>128</v>
      </c>
      <c r="E228" s="264" t="s">
        <v>1</v>
      </c>
      <c r="F228" s="265" t="s">
        <v>436</v>
      </c>
      <c r="G228" s="263"/>
      <c r="H228" s="266">
        <v>6.0679999999999996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128</v>
      </c>
      <c r="AU228" s="272" t="s">
        <v>83</v>
      </c>
      <c r="AV228" s="14" t="s">
        <v>83</v>
      </c>
      <c r="AW228" s="14" t="s">
        <v>30</v>
      </c>
      <c r="AX228" s="14" t="s">
        <v>73</v>
      </c>
      <c r="AY228" s="272" t="s">
        <v>118</v>
      </c>
    </row>
    <row r="229" s="15" customFormat="1">
      <c r="A229" s="15"/>
      <c r="B229" s="273"/>
      <c r="C229" s="274"/>
      <c r="D229" s="248" t="s">
        <v>128</v>
      </c>
      <c r="E229" s="275" t="s">
        <v>1</v>
      </c>
      <c r="F229" s="276" t="s">
        <v>151</v>
      </c>
      <c r="G229" s="274"/>
      <c r="H229" s="277">
        <v>66.748000000000005</v>
      </c>
      <c r="I229" s="278"/>
      <c r="J229" s="274"/>
      <c r="K229" s="274"/>
      <c r="L229" s="279"/>
      <c r="M229" s="280"/>
      <c r="N229" s="281"/>
      <c r="O229" s="281"/>
      <c r="P229" s="281"/>
      <c r="Q229" s="281"/>
      <c r="R229" s="281"/>
      <c r="S229" s="281"/>
      <c r="T229" s="28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3" t="s">
        <v>128</v>
      </c>
      <c r="AU229" s="283" t="s">
        <v>83</v>
      </c>
      <c r="AV229" s="15" t="s">
        <v>152</v>
      </c>
      <c r="AW229" s="15" t="s">
        <v>30</v>
      </c>
      <c r="AX229" s="15" t="s">
        <v>81</v>
      </c>
      <c r="AY229" s="283" t="s">
        <v>118</v>
      </c>
    </row>
    <row r="230" s="2" customFormat="1" ht="21.75" customHeight="1">
      <c r="A230" s="38"/>
      <c r="B230" s="39"/>
      <c r="C230" s="287" t="s">
        <v>304</v>
      </c>
      <c r="D230" s="287" t="s">
        <v>203</v>
      </c>
      <c r="E230" s="288" t="s">
        <v>348</v>
      </c>
      <c r="F230" s="289" t="s">
        <v>349</v>
      </c>
      <c r="G230" s="290" t="s">
        <v>307</v>
      </c>
      <c r="H230" s="291">
        <v>0.021000000000000001</v>
      </c>
      <c r="I230" s="292"/>
      <c r="J230" s="293">
        <f>ROUND(I230*H230,2)</f>
        <v>0</v>
      </c>
      <c r="K230" s="289" t="s">
        <v>124</v>
      </c>
      <c r="L230" s="294"/>
      <c r="M230" s="295" t="s">
        <v>1</v>
      </c>
      <c r="N230" s="296" t="s">
        <v>38</v>
      </c>
      <c r="O230" s="91"/>
      <c r="P230" s="244">
        <f>O230*H230</f>
        <v>0</v>
      </c>
      <c r="Q230" s="244">
        <v>1</v>
      </c>
      <c r="R230" s="244">
        <f>Q230*H230</f>
        <v>0.021000000000000001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342</v>
      </c>
      <c r="AT230" s="246" t="s">
        <v>203</v>
      </c>
      <c r="AU230" s="246" t="s">
        <v>83</v>
      </c>
      <c r="AY230" s="17" t="s">
        <v>118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81</v>
      </c>
      <c r="BK230" s="247">
        <f>ROUND(I230*H230,2)</f>
        <v>0</v>
      </c>
      <c r="BL230" s="17" t="s">
        <v>280</v>
      </c>
      <c r="BM230" s="246" t="s">
        <v>437</v>
      </c>
    </row>
    <row r="231" s="2" customFormat="1">
      <c r="A231" s="38"/>
      <c r="B231" s="39"/>
      <c r="C231" s="40"/>
      <c r="D231" s="248" t="s">
        <v>127</v>
      </c>
      <c r="E231" s="40"/>
      <c r="F231" s="249" t="s">
        <v>351</v>
      </c>
      <c r="G231" s="40"/>
      <c r="H231" s="40"/>
      <c r="I231" s="144"/>
      <c r="J231" s="40"/>
      <c r="K231" s="40"/>
      <c r="L231" s="44"/>
      <c r="M231" s="250"/>
      <c r="N231" s="25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127</v>
      </c>
      <c r="AU231" s="17" t="s">
        <v>83</v>
      </c>
    </row>
    <row r="232" s="2" customFormat="1">
      <c r="A232" s="38"/>
      <c r="B232" s="39"/>
      <c r="C232" s="40"/>
      <c r="D232" s="248" t="s">
        <v>352</v>
      </c>
      <c r="E232" s="40"/>
      <c r="F232" s="297" t="s">
        <v>353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352</v>
      </c>
      <c r="AU232" s="17" t="s">
        <v>83</v>
      </c>
    </row>
    <row r="233" s="14" customFormat="1">
      <c r="A233" s="14"/>
      <c r="B233" s="262"/>
      <c r="C233" s="263"/>
      <c r="D233" s="248" t="s">
        <v>128</v>
      </c>
      <c r="E233" s="264" t="s">
        <v>1</v>
      </c>
      <c r="F233" s="265" t="s">
        <v>438</v>
      </c>
      <c r="G233" s="263"/>
      <c r="H233" s="266">
        <v>0.019</v>
      </c>
      <c r="I233" s="267"/>
      <c r="J233" s="263"/>
      <c r="K233" s="263"/>
      <c r="L233" s="268"/>
      <c r="M233" s="269"/>
      <c r="N233" s="270"/>
      <c r="O233" s="270"/>
      <c r="P233" s="270"/>
      <c r="Q233" s="270"/>
      <c r="R233" s="270"/>
      <c r="S233" s="270"/>
      <c r="T233" s="27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2" t="s">
        <v>128</v>
      </c>
      <c r="AU233" s="272" t="s">
        <v>83</v>
      </c>
      <c r="AV233" s="14" t="s">
        <v>83</v>
      </c>
      <c r="AW233" s="14" t="s">
        <v>30</v>
      </c>
      <c r="AX233" s="14" t="s">
        <v>73</v>
      </c>
      <c r="AY233" s="272" t="s">
        <v>118</v>
      </c>
    </row>
    <row r="234" s="14" customFormat="1">
      <c r="A234" s="14"/>
      <c r="B234" s="262"/>
      <c r="C234" s="263"/>
      <c r="D234" s="248" t="s">
        <v>128</v>
      </c>
      <c r="E234" s="264" t="s">
        <v>1</v>
      </c>
      <c r="F234" s="265" t="s">
        <v>439</v>
      </c>
      <c r="G234" s="263"/>
      <c r="H234" s="266">
        <v>0.002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2" t="s">
        <v>128</v>
      </c>
      <c r="AU234" s="272" t="s">
        <v>83</v>
      </c>
      <c r="AV234" s="14" t="s">
        <v>83</v>
      </c>
      <c r="AW234" s="14" t="s">
        <v>30</v>
      </c>
      <c r="AX234" s="14" t="s">
        <v>73</v>
      </c>
      <c r="AY234" s="272" t="s">
        <v>118</v>
      </c>
    </row>
    <row r="235" s="15" customFormat="1">
      <c r="A235" s="15"/>
      <c r="B235" s="273"/>
      <c r="C235" s="274"/>
      <c r="D235" s="248" t="s">
        <v>128</v>
      </c>
      <c r="E235" s="275" t="s">
        <v>1</v>
      </c>
      <c r="F235" s="276" t="s">
        <v>151</v>
      </c>
      <c r="G235" s="274"/>
      <c r="H235" s="277">
        <v>0.021000000000000001</v>
      </c>
      <c r="I235" s="278"/>
      <c r="J235" s="274"/>
      <c r="K235" s="274"/>
      <c r="L235" s="279"/>
      <c r="M235" s="280"/>
      <c r="N235" s="281"/>
      <c r="O235" s="281"/>
      <c r="P235" s="281"/>
      <c r="Q235" s="281"/>
      <c r="R235" s="281"/>
      <c r="S235" s="281"/>
      <c r="T235" s="28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3" t="s">
        <v>128</v>
      </c>
      <c r="AU235" s="283" t="s">
        <v>83</v>
      </c>
      <c r="AV235" s="15" t="s">
        <v>152</v>
      </c>
      <c r="AW235" s="15" t="s">
        <v>30</v>
      </c>
      <c r="AX235" s="15" t="s">
        <v>81</v>
      </c>
      <c r="AY235" s="283" t="s">
        <v>118</v>
      </c>
    </row>
    <row r="236" s="2" customFormat="1" ht="16.5" customHeight="1">
      <c r="A236" s="38"/>
      <c r="B236" s="39"/>
      <c r="C236" s="287" t="s">
        <v>310</v>
      </c>
      <c r="D236" s="287" t="s">
        <v>203</v>
      </c>
      <c r="E236" s="288" t="s">
        <v>357</v>
      </c>
      <c r="F236" s="289" t="s">
        <v>358</v>
      </c>
      <c r="G236" s="290" t="s">
        <v>190</v>
      </c>
      <c r="H236" s="291">
        <v>162.80000000000001</v>
      </c>
      <c r="I236" s="292"/>
      <c r="J236" s="293">
        <f>ROUND(I236*H236,2)</f>
        <v>0</v>
      </c>
      <c r="K236" s="289" t="s">
        <v>124</v>
      </c>
      <c r="L236" s="294"/>
      <c r="M236" s="295" t="s">
        <v>1</v>
      </c>
      <c r="N236" s="296" t="s">
        <v>38</v>
      </c>
      <c r="O236" s="91"/>
      <c r="P236" s="244">
        <f>O236*H236</f>
        <v>0</v>
      </c>
      <c r="Q236" s="244">
        <v>1.0000000000000001E-05</v>
      </c>
      <c r="R236" s="244">
        <f>Q236*H236</f>
        <v>0.0016280000000000003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342</v>
      </c>
      <c r="AT236" s="246" t="s">
        <v>203</v>
      </c>
      <c r="AU236" s="246" t="s">
        <v>83</v>
      </c>
      <c r="AY236" s="17" t="s">
        <v>118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81</v>
      </c>
      <c r="BK236" s="247">
        <f>ROUND(I236*H236,2)</f>
        <v>0</v>
      </c>
      <c r="BL236" s="17" t="s">
        <v>280</v>
      </c>
      <c r="BM236" s="246" t="s">
        <v>440</v>
      </c>
    </row>
    <row r="237" s="2" customFormat="1">
      <c r="A237" s="38"/>
      <c r="B237" s="39"/>
      <c r="C237" s="40"/>
      <c r="D237" s="248" t="s">
        <v>127</v>
      </c>
      <c r="E237" s="40"/>
      <c r="F237" s="249" t="s">
        <v>360</v>
      </c>
      <c r="G237" s="40"/>
      <c r="H237" s="40"/>
      <c r="I237" s="144"/>
      <c r="J237" s="40"/>
      <c r="K237" s="40"/>
      <c r="L237" s="44"/>
      <c r="M237" s="250"/>
      <c r="N237" s="25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127</v>
      </c>
      <c r="AU237" s="17" t="s">
        <v>83</v>
      </c>
    </row>
    <row r="238" s="14" customFormat="1">
      <c r="A238" s="14"/>
      <c r="B238" s="262"/>
      <c r="C238" s="263"/>
      <c r="D238" s="248" t="s">
        <v>128</v>
      </c>
      <c r="E238" s="264" t="s">
        <v>1</v>
      </c>
      <c r="F238" s="265" t="s">
        <v>441</v>
      </c>
      <c r="G238" s="263"/>
      <c r="H238" s="266">
        <v>148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2" t="s">
        <v>128</v>
      </c>
      <c r="AU238" s="272" t="s">
        <v>83</v>
      </c>
      <c r="AV238" s="14" t="s">
        <v>83</v>
      </c>
      <c r="AW238" s="14" t="s">
        <v>30</v>
      </c>
      <c r="AX238" s="14" t="s">
        <v>73</v>
      </c>
      <c r="AY238" s="272" t="s">
        <v>118</v>
      </c>
    </row>
    <row r="239" s="14" customFormat="1">
      <c r="A239" s="14"/>
      <c r="B239" s="262"/>
      <c r="C239" s="263"/>
      <c r="D239" s="248" t="s">
        <v>128</v>
      </c>
      <c r="E239" s="264" t="s">
        <v>1</v>
      </c>
      <c r="F239" s="265" t="s">
        <v>442</v>
      </c>
      <c r="G239" s="263"/>
      <c r="H239" s="266">
        <v>14.800000000000001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2" t="s">
        <v>128</v>
      </c>
      <c r="AU239" s="272" t="s">
        <v>83</v>
      </c>
      <c r="AV239" s="14" t="s">
        <v>83</v>
      </c>
      <c r="AW239" s="14" t="s">
        <v>30</v>
      </c>
      <c r="AX239" s="14" t="s">
        <v>73</v>
      </c>
      <c r="AY239" s="272" t="s">
        <v>118</v>
      </c>
    </row>
    <row r="240" s="15" customFormat="1">
      <c r="A240" s="15"/>
      <c r="B240" s="273"/>
      <c r="C240" s="274"/>
      <c r="D240" s="248" t="s">
        <v>128</v>
      </c>
      <c r="E240" s="275" t="s">
        <v>1</v>
      </c>
      <c r="F240" s="276" t="s">
        <v>151</v>
      </c>
      <c r="G240" s="274"/>
      <c r="H240" s="277">
        <v>162.80000000000001</v>
      </c>
      <c r="I240" s="278"/>
      <c r="J240" s="274"/>
      <c r="K240" s="274"/>
      <c r="L240" s="279"/>
      <c r="M240" s="280"/>
      <c r="N240" s="281"/>
      <c r="O240" s="281"/>
      <c r="P240" s="281"/>
      <c r="Q240" s="281"/>
      <c r="R240" s="281"/>
      <c r="S240" s="281"/>
      <c r="T240" s="28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3" t="s">
        <v>128</v>
      </c>
      <c r="AU240" s="283" t="s">
        <v>83</v>
      </c>
      <c r="AV240" s="15" t="s">
        <v>152</v>
      </c>
      <c r="AW240" s="15" t="s">
        <v>30</v>
      </c>
      <c r="AX240" s="15" t="s">
        <v>81</v>
      </c>
      <c r="AY240" s="283" t="s">
        <v>118</v>
      </c>
    </row>
    <row r="241" s="2" customFormat="1" ht="16.5" customHeight="1">
      <c r="A241" s="38"/>
      <c r="B241" s="39"/>
      <c r="C241" s="287" t="s">
        <v>7</v>
      </c>
      <c r="D241" s="287" t="s">
        <v>203</v>
      </c>
      <c r="E241" s="288" t="s">
        <v>364</v>
      </c>
      <c r="F241" s="289" t="s">
        <v>365</v>
      </c>
      <c r="G241" s="290" t="s">
        <v>190</v>
      </c>
      <c r="H241" s="291">
        <v>162.80000000000001</v>
      </c>
      <c r="I241" s="292"/>
      <c r="J241" s="293">
        <f>ROUND(I241*H241,2)</f>
        <v>0</v>
      </c>
      <c r="K241" s="289" t="s">
        <v>124</v>
      </c>
      <c r="L241" s="294"/>
      <c r="M241" s="295" t="s">
        <v>1</v>
      </c>
      <c r="N241" s="296" t="s">
        <v>38</v>
      </c>
      <c r="O241" s="91"/>
      <c r="P241" s="244">
        <f>O241*H241</f>
        <v>0</v>
      </c>
      <c r="Q241" s="244">
        <v>0.0025999999999999999</v>
      </c>
      <c r="R241" s="244">
        <f>Q241*H241</f>
        <v>0.42327999999999999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342</v>
      </c>
      <c r="AT241" s="246" t="s">
        <v>203</v>
      </c>
      <c r="AU241" s="246" t="s">
        <v>83</v>
      </c>
      <c r="AY241" s="17" t="s">
        <v>118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81</v>
      </c>
      <c r="BK241" s="247">
        <f>ROUND(I241*H241,2)</f>
        <v>0</v>
      </c>
      <c r="BL241" s="17" t="s">
        <v>280</v>
      </c>
      <c r="BM241" s="246" t="s">
        <v>443</v>
      </c>
    </row>
    <row r="242" s="2" customFormat="1">
      <c r="A242" s="38"/>
      <c r="B242" s="39"/>
      <c r="C242" s="40"/>
      <c r="D242" s="248" t="s">
        <v>127</v>
      </c>
      <c r="E242" s="40"/>
      <c r="F242" s="249" t="s">
        <v>367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127</v>
      </c>
      <c r="AU242" s="17" t="s">
        <v>83</v>
      </c>
    </row>
    <row r="243" s="14" customFormat="1">
      <c r="A243" s="14"/>
      <c r="B243" s="262"/>
      <c r="C243" s="263"/>
      <c r="D243" s="248" t="s">
        <v>128</v>
      </c>
      <c r="E243" s="264" t="s">
        <v>1</v>
      </c>
      <c r="F243" s="265" t="s">
        <v>444</v>
      </c>
      <c r="G243" s="263"/>
      <c r="H243" s="266">
        <v>148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128</v>
      </c>
      <c r="AU243" s="272" t="s">
        <v>83</v>
      </c>
      <c r="AV243" s="14" t="s">
        <v>83</v>
      </c>
      <c r="AW243" s="14" t="s">
        <v>30</v>
      </c>
      <c r="AX243" s="14" t="s">
        <v>73</v>
      </c>
      <c r="AY243" s="272" t="s">
        <v>118</v>
      </c>
    </row>
    <row r="244" s="14" customFormat="1">
      <c r="A244" s="14"/>
      <c r="B244" s="262"/>
      <c r="C244" s="263"/>
      <c r="D244" s="248" t="s">
        <v>128</v>
      </c>
      <c r="E244" s="264" t="s">
        <v>1</v>
      </c>
      <c r="F244" s="265" t="s">
        <v>445</v>
      </c>
      <c r="G244" s="263"/>
      <c r="H244" s="266">
        <v>14.800000000000001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2" t="s">
        <v>128</v>
      </c>
      <c r="AU244" s="272" t="s">
        <v>83</v>
      </c>
      <c r="AV244" s="14" t="s">
        <v>83</v>
      </c>
      <c r="AW244" s="14" t="s">
        <v>30</v>
      </c>
      <c r="AX244" s="14" t="s">
        <v>73</v>
      </c>
      <c r="AY244" s="272" t="s">
        <v>118</v>
      </c>
    </row>
    <row r="245" s="15" customFormat="1">
      <c r="A245" s="15"/>
      <c r="B245" s="273"/>
      <c r="C245" s="274"/>
      <c r="D245" s="248" t="s">
        <v>128</v>
      </c>
      <c r="E245" s="275" t="s">
        <v>1</v>
      </c>
      <c r="F245" s="276" t="s">
        <v>151</v>
      </c>
      <c r="G245" s="274"/>
      <c r="H245" s="277">
        <v>162.80000000000001</v>
      </c>
      <c r="I245" s="278"/>
      <c r="J245" s="274"/>
      <c r="K245" s="274"/>
      <c r="L245" s="279"/>
      <c r="M245" s="280"/>
      <c r="N245" s="281"/>
      <c r="O245" s="281"/>
      <c r="P245" s="281"/>
      <c r="Q245" s="281"/>
      <c r="R245" s="281"/>
      <c r="S245" s="281"/>
      <c r="T245" s="28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3" t="s">
        <v>128</v>
      </c>
      <c r="AU245" s="283" t="s">
        <v>83</v>
      </c>
      <c r="AV245" s="15" t="s">
        <v>152</v>
      </c>
      <c r="AW245" s="15" t="s">
        <v>30</v>
      </c>
      <c r="AX245" s="15" t="s">
        <v>81</v>
      </c>
      <c r="AY245" s="283" t="s">
        <v>118</v>
      </c>
    </row>
    <row r="246" s="2" customFormat="1" ht="21.75" customHeight="1">
      <c r="A246" s="38"/>
      <c r="B246" s="39"/>
      <c r="C246" s="235" t="s">
        <v>322</v>
      </c>
      <c r="D246" s="235" t="s">
        <v>121</v>
      </c>
      <c r="E246" s="236" t="s">
        <v>369</v>
      </c>
      <c r="F246" s="237" t="s">
        <v>370</v>
      </c>
      <c r="G246" s="238" t="s">
        <v>307</v>
      </c>
      <c r="H246" s="239">
        <v>0.84099999999999997</v>
      </c>
      <c r="I246" s="240"/>
      <c r="J246" s="241">
        <f>ROUND(I246*H246,2)</f>
        <v>0</v>
      </c>
      <c r="K246" s="237" t="s">
        <v>124</v>
      </c>
      <c r="L246" s="44"/>
      <c r="M246" s="242" t="s">
        <v>1</v>
      </c>
      <c r="N246" s="243" t="s">
        <v>38</v>
      </c>
      <c r="O246" s="91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280</v>
      </c>
      <c r="AT246" s="246" t="s">
        <v>121</v>
      </c>
      <c r="AU246" s="246" t="s">
        <v>83</v>
      </c>
      <c r="AY246" s="17" t="s">
        <v>118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81</v>
      </c>
      <c r="BK246" s="247">
        <f>ROUND(I246*H246,2)</f>
        <v>0</v>
      </c>
      <c r="BL246" s="17" t="s">
        <v>280</v>
      </c>
      <c r="BM246" s="246" t="s">
        <v>446</v>
      </c>
    </row>
    <row r="247" s="2" customFormat="1">
      <c r="A247" s="38"/>
      <c r="B247" s="39"/>
      <c r="C247" s="40"/>
      <c r="D247" s="248" t="s">
        <v>127</v>
      </c>
      <c r="E247" s="40"/>
      <c r="F247" s="249" t="s">
        <v>372</v>
      </c>
      <c r="G247" s="40"/>
      <c r="H247" s="40"/>
      <c r="I247" s="144"/>
      <c r="J247" s="40"/>
      <c r="K247" s="40"/>
      <c r="L247" s="44"/>
      <c r="M247" s="298"/>
      <c r="N247" s="299"/>
      <c r="O247" s="300"/>
      <c r="P247" s="300"/>
      <c r="Q247" s="300"/>
      <c r="R247" s="300"/>
      <c r="S247" s="300"/>
      <c r="T247" s="301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127</v>
      </c>
      <c r="AU247" s="17" t="s">
        <v>83</v>
      </c>
    </row>
    <row r="248" s="2" customFormat="1" ht="6.96" customHeight="1">
      <c r="A248" s="38"/>
      <c r="B248" s="66"/>
      <c r="C248" s="67"/>
      <c r="D248" s="67"/>
      <c r="E248" s="67"/>
      <c r="F248" s="67"/>
      <c r="G248" s="67"/>
      <c r="H248" s="67"/>
      <c r="I248" s="183"/>
      <c r="J248" s="67"/>
      <c r="K248" s="67"/>
      <c r="L248" s="44"/>
      <c r="M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</sheetData>
  <sheetProtection sheet="1" autoFilter="0" formatColumns="0" formatRows="0" objects="1" scenarios="1" spinCount="100000" saltValue="z6UU1iZnXGTsgpY6nlk4jAnUu3nGM5Tng4pI84MhHjrIdC1YNuBfDVPWB7gaDnQW8lqKrPcMTA+XpAj+XTMSoQ==" hashValue="M/t2yPReIe0c27Yzdss5IgIL1QlTTPwYjNMjvuqqplVPCbTfjKtXmXXXBMjt3rL7WKDbzFlDrXBXzpS2v3Ciww==" algorithmName="SHA-512" password="CC35"/>
  <autoFilter ref="C123:K24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FRANTISEK\Frantisek</dc:creator>
  <cp:lastModifiedBy>FRANTISEK\Frantisek</cp:lastModifiedBy>
  <dcterms:created xsi:type="dcterms:W3CDTF">2020-03-04T17:16:00Z</dcterms:created>
  <dcterms:modified xsi:type="dcterms:W3CDTF">2020-03-04T17:16:07Z</dcterms:modified>
</cp:coreProperties>
</file>